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240" windowWidth="16305" windowHeight="7785" activeTab="4"/>
  </bookViews>
  <sheets>
    <sheet name="Prueba 1" sheetId="6" r:id="rId1"/>
    <sheet name="Prueba 2" sheetId="17" r:id="rId2"/>
    <sheet name="Prueba 3" sheetId="8" r:id="rId3"/>
    <sheet name="Prueba 4" sheetId="9" r:id="rId4"/>
    <sheet name="Prueba 5" sheetId="18" r:id="rId5"/>
    <sheet name="Prueba 6" sheetId="16" r:id="rId6"/>
    <sheet name="Prueba 7" sheetId="19" r:id="rId7"/>
    <sheet name="Prueba 8" sheetId="15" r:id="rId8"/>
    <sheet name="Prueba 9" sheetId="14" r:id="rId9"/>
    <sheet name="Prueba 10" sheetId="13" r:id="rId10"/>
    <sheet name="Prueba 11" sheetId="12" r:id="rId11"/>
    <sheet name="Prueba 12" sheetId="11" r:id="rId12"/>
    <sheet name="Prueba 13" sheetId="10" r:id="rId13"/>
    <sheet name="Prueba 14" sheetId="20" r:id="rId14"/>
    <sheet name="Prueba 15" sheetId="21" r:id="rId15"/>
  </sheets>
  <definedNames>
    <definedName name="_xlnm.Print_Area" localSheetId="0">'Prueba 1'!$C$2:$AC$46</definedName>
    <definedName name="_xlnm.Print_Area" localSheetId="9">'Prueba 10'!$C$2:$AC$46</definedName>
    <definedName name="_xlnm.Print_Area" localSheetId="10">'Prueba 11'!$C$2:$AC$46</definedName>
    <definedName name="_xlnm.Print_Area" localSheetId="11">'Prueba 12'!$C$2:$AC$46</definedName>
    <definedName name="_xlnm.Print_Area" localSheetId="12">'Prueba 13'!$C$2:$AC$46</definedName>
    <definedName name="_xlnm.Print_Area" localSheetId="13">'Prueba 14'!$C$2:$AC$46</definedName>
    <definedName name="_xlnm.Print_Area" localSheetId="14">'Prueba 15'!$C$2:$AC$46</definedName>
    <definedName name="_xlnm.Print_Area" localSheetId="1">'Prueba 2'!$C$2:$AC$46</definedName>
    <definedName name="_xlnm.Print_Area" localSheetId="2">'Prueba 3'!$C$2:$AC$46</definedName>
    <definedName name="_xlnm.Print_Area" localSheetId="3">'Prueba 4'!$C$2:$AC$46</definedName>
    <definedName name="_xlnm.Print_Area" localSheetId="4">'Prueba 5'!$C$2:$AC$46</definedName>
    <definedName name="_xlnm.Print_Area" localSheetId="5">'Prueba 6'!$C$2:$AC$46</definedName>
    <definedName name="_xlnm.Print_Area" localSheetId="6">'Prueba 7'!$C$2:$AC$46</definedName>
    <definedName name="_xlnm.Print_Area" localSheetId="7">'Prueba 8'!$C$2:$AC$46</definedName>
    <definedName name="_xlnm.Print_Area" localSheetId="8">'Prueba 9'!$C$2:$AC$46</definedName>
  </definedNames>
  <calcPr calcId="145621" concurrentCalc="0"/>
</workbook>
</file>

<file path=xl/calcChain.xml><?xml version="1.0" encoding="utf-8"?>
<calcChain xmlns="http://schemas.openxmlformats.org/spreadsheetml/2006/main">
  <c r="V46" i="21" l="1"/>
  <c r="T46" i="21"/>
  <c r="R46" i="21"/>
  <c r="P46" i="21"/>
  <c r="N46" i="21"/>
  <c r="L46" i="21"/>
  <c r="J46" i="21"/>
  <c r="H46" i="21"/>
  <c r="V45" i="21"/>
  <c r="T45" i="21"/>
  <c r="R45" i="21"/>
  <c r="P45" i="21"/>
  <c r="N45" i="21"/>
  <c r="L45" i="21"/>
  <c r="J45" i="21"/>
  <c r="H45" i="21"/>
  <c r="V44" i="21"/>
  <c r="T44" i="21"/>
  <c r="R44" i="21"/>
  <c r="P44" i="21"/>
  <c r="N44" i="21"/>
  <c r="L44" i="21"/>
  <c r="J44" i="21"/>
  <c r="H44" i="21"/>
  <c r="W44" i="21"/>
  <c r="X44" i="21"/>
  <c r="D44" i="21"/>
  <c r="V43" i="21"/>
  <c r="T43" i="21"/>
  <c r="R43" i="21"/>
  <c r="P43" i="21"/>
  <c r="N43" i="21"/>
  <c r="L43" i="21"/>
  <c r="J43" i="21"/>
  <c r="H43" i="21"/>
  <c r="W43" i="21"/>
  <c r="X43" i="21"/>
  <c r="D43" i="21"/>
  <c r="V42" i="21"/>
  <c r="T42" i="21"/>
  <c r="R42" i="21"/>
  <c r="P42" i="21"/>
  <c r="N42" i="21"/>
  <c r="L42" i="21"/>
  <c r="J42" i="21"/>
  <c r="H42" i="21"/>
  <c r="W42" i="21"/>
  <c r="X42" i="21"/>
  <c r="D42" i="21"/>
  <c r="V41" i="21"/>
  <c r="T41" i="21"/>
  <c r="R41" i="21"/>
  <c r="P41" i="21"/>
  <c r="N41" i="21"/>
  <c r="L41" i="21"/>
  <c r="J41" i="21"/>
  <c r="H41" i="21"/>
  <c r="W41" i="21"/>
  <c r="X41" i="21"/>
  <c r="D41" i="21"/>
  <c r="V40" i="21"/>
  <c r="T40" i="21"/>
  <c r="R40" i="21"/>
  <c r="P40" i="21"/>
  <c r="N40" i="21"/>
  <c r="L40" i="21"/>
  <c r="J40" i="21"/>
  <c r="H40" i="21"/>
  <c r="W40" i="21"/>
  <c r="X40" i="21"/>
  <c r="D40" i="21"/>
  <c r="V39" i="21"/>
  <c r="T39" i="21"/>
  <c r="R39" i="21"/>
  <c r="P39" i="21"/>
  <c r="N39" i="21"/>
  <c r="L39" i="21"/>
  <c r="J39" i="21"/>
  <c r="H39" i="21"/>
  <c r="W39" i="21"/>
  <c r="X39" i="21"/>
  <c r="D39" i="21"/>
  <c r="V38" i="21"/>
  <c r="T38" i="21"/>
  <c r="R38" i="21"/>
  <c r="P38" i="21"/>
  <c r="N38" i="21"/>
  <c r="L38" i="21"/>
  <c r="J38" i="21"/>
  <c r="H38" i="21"/>
  <c r="W38" i="21"/>
  <c r="X38" i="21"/>
  <c r="D38" i="21"/>
  <c r="V37" i="21"/>
  <c r="T37" i="21"/>
  <c r="R37" i="21"/>
  <c r="P37" i="21"/>
  <c r="N37" i="21"/>
  <c r="L37" i="21"/>
  <c r="J37" i="21"/>
  <c r="H37" i="21"/>
  <c r="W37" i="21"/>
  <c r="X37" i="21"/>
  <c r="V36" i="21"/>
  <c r="T36" i="21"/>
  <c r="R36" i="21"/>
  <c r="P36" i="21"/>
  <c r="N36" i="21"/>
  <c r="L36" i="21"/>
  <c r="J36" i="21"/>
  <c r="H36" i="21"/>
  <c r="W36" i="21"/>
  <c r="X36" i="21"/>
  <c r="D36" i="21"/>
  <c r="V35" i="21"/>
  <c r="T35" i="21"/>
  <c r="R35" i="21"/>
  <c r="P35" i="21"/>
  <c r="N35" i="21"/>
  <c r="L35" i="21"/>
  <c r="J35" i="21"/>
  <c r="H35" i="21"/>
  <c r="W35" i="21"/>
  <c r="X35" i="21"/>
  <c r="D35" i="21"/>
  <c r="V34" i="21"/>
  <c r="T34" i="21"/>
  <c r="R34" i="21"/>
  <c r="P34" i="21"/>
  <c r="N34" i="21"/>
  <c r="L34" i="21"/>
  <c r="J34" i="21"/>
  <c r="H34" i="21"/>
  <c r="W34" i="21"/>
  <c r="X34" i="21"/>
  <c r="D34" i="21"/>
  <c r="V33" i="21"/>
  <c r="T33" i="21"/>
  <c r="R33" i="21"/>
  <c r="P33" i="21"/>
  <c r="N33" i="21"/>
  <c r="L33" i="21"/>
  <c r="J33" i="21"/>
  <c r="H33" i="21"/>
  <c r="W33" i="21"/>
  <c r="X33" i="21"/>
  <c r="D33" i="21"/>
  <c r="V32" i="21"/>
  <c r="T32" i="21"/>
  <c r="R32" i="21"/>
  <c r="P32" i="21"/>
  <c r="N32" i="21"/>
  <c r="L32" i="21"/>
  <c r="J32" i="21"/>
  <c r="H32" i="21"/>
  <c r="W32" i="21"/>
  <c r="X32" i="21"/>
  <c r="D32" i="21"/>
  <c r="V31" i="21"/>
  <c r="T31" i="21"/>
  <c r="R31" i="21"/>
  <c r="P31" i="21"/>
  <c r="N31" i="21"/>
  <c r="L31" i="21"/>
  <c r="J31" i="21"/>
  <c r="H31" i="21"/>
  <c r="W31" i="21"/>
  <c r="X31" i="21"/>
  <c r="D31" i="21"/>
  <c r="AC30" i="21"/>
  <c r="AA30" i="21"/>
  <c r="V30" i="21"/>
  <c r="T30" i="21"/>
  <c r="R30" i="21"/>
  <c r="P30" i="21"/>
  <c r="N30" i="21"/>
  <c r="L30" i="21"/>
  <c r="J30" i="21"/>
  <c r="H30" i="21"/>
  <c r="W30" i="21"/>
  <c r="X30" i="21"/>
  <c r="D30" i="21"/>
  <c r="AC29" i="21"/>
  <c r="AA29" i="21"/>
  <c r="V29" i="21"/>
  <c r="T29" i="21"/>
  <c r="R29" i="21"/>
  <c r="P29" i="21"/>
  <c r="N29" i="21"/>
  <c r="L29" i="21"/>
  <c r="J29" i="21"/>
  <c r="H29" i="21"/>
  <c r="W29" i="21"/>
  <c r="X29" i="21"/>
  <c r="D29" i="21"/>
  <c r="AC28" i="21"/>
  <c r="AA28" i="21"/>
  <c r="V28" i="21"/>
  <c r="T28" i="21"/>
  <c r="R28" i="21"/>
  <c r="P28" i="21"/>
  <c r="N28" i="21"/>
  <c r="L28" i="21"/>
  <c r="J28" i="21"/>
  <c r="H28" i="21"/>
  <c r="W28" i="21"/>
  <c r="X28" i="21"/>
  <c r="D28" i="21"/>
  <c r="AC27" i="21"/>
  <c r="AA27" i="21"/>
  <c r="V27" i="21"/>
  <c r="T27" i="21"/>
  <c r="R27" i="21"/>
  <c r="P27" i="21"/>
  <c r="N27" i="21"/>
  <c r="L27" i="21"/>
  <c r="J27" i="21"/>
  <c r="H27" i="21"/>
  <c r="W27" i="21"/>
  <c r="X27" i="21"/>
  <c r="D27" i="21"/>
  <c r="V26" i="21"/>
  <c r="T26" i="21"/>
  <c r="R26" i="21"/>
  <c r="P26" i="21"/>
  <c r="N26" i="21"/>
  <c r="L26" i="21"/>
  <c r="J26" i="21"/>
  <c r="H26" i="21"/>
  <c r="W26" i="21"/>
  <c r="X26" i="21"/>
  <c r="D26" i="21"/>
  <c r="V25" i="21"/>
  <c r="T25" i="21"/>
  <c r="R25" i="21"/>
  <c r="P25" i="21"/>
  <c r="N25" i="21"/>
  <c r="L25" i="21"/>
  <c r="J25" i="21"/>
  <c r="H25" i="21"/>
  <c r="W25" i="21"/>
  <c r="X25" i="21"/>
  <c r="D25" i="21"/>
  <c r="V24" i="21"/>
  <c r="T24" i="21"/>
  <c r="R24" i="21"/>
  <c r="P24" i="21"/>
  <c r="N24" i="21"/>
  <c r="L24" i="21"/>
  <c r="J24" i="21"/>
  <c r="H24" i="21"/>
  <c r="W24" i="21"/>
  <c r="X24" i="21"/>
  <c r="D24" i="21"/>
  <c r="V23" i="21"/>
  <c r="T23" i="21"/>
  <c r="R23" i="21"/>
  <c r="P23" i="21"/>
  <c r="N23" i="21"/>
  <c r="L23" i="21"/>
  <c r="J23" i="21"/>
  <c r="H23" i="21"/>
  <c r="W23" i="21"/>
  <c r="X23" i="21"/>
  <c r="D23" i="21"/>
  <c r="V22" i="21"/>
  <c r="T22" i="21"/>
  <c r="R22" i="21"/>
  <c r="P22" i="21"/>
  <c r="N22" i="21"/>
  <c r="L22" i="21"/>
  <c r="J22" i="21"/>
  <c r="H22" i="21"/>
  <c r="W22" i="21"/>
  <c r="X22" i="21"/>
  <c r="D22" i="21"/>
  <c r="V21" i="21"/>
  <c r="T21" i="21"/>
  <c r="R21" i="21"/>
  <c r="P21" i="21"/>
  <c r="N21" i="21"/>
  <c r="L21" i="21"/>
  <c r="J21" i="21"/>
  <c r="H21" i="21"/>
  <c r="W21" i="21"/>
  <c r="X21" i="21"/>
  <c r="D21" i="21"/>
  <c r="V20" i="21"/>
  <c r="T20" i="21"/>
  <c r="R20" i="21"/>
  <c r="P20" i="21"/>
  <c r="N20" i="21"/>
  <c r="L20" i="21"/>
  <c r="J20" i="21"/>
  <c r="H20" i="21"/>
  <c r="W20" i="21"/>
  <c r="X20" i="21"/>
  <c r="D20" i="21"/>
  <c r="V19" i="21"/>
  <c r="T19" i="21"/>
  <c r="R19" i="21"/>
  <c r="P19" i="21"/>
  <c r="N19" i="21"/>
  <c r="L19" i="21"/>
  <c r="J19" i="21"/>
  <c r="H19" i="21"/>
  <c r="W19" i="21"/>
  <c r="X19" i="21"/>
  <c r="D19" i="21"/>
  <c r="V18" i="21"/>
  <c r="T18" i="21"/>
  <c r="R18" i="21"/>
  <c r="P18" i="21"/>
  <c r="N18" i="21"/>
  <c r="L18" i="21"/>
  <c r="J18" i="21"/>
  <c r="H18" i="21"/>
  <c r="W18" i="21"/>
  <c r="X18" i="21"/>
  <c r="D18" i="21"/>
  <c r="V17" i="21"/>
  <c r="T17" i="21"/>
  <c r="R17" i="21"/>
  <c r="P17" i="21"/>
  <c r="N17" i="21"/>
  <c r="L17" i="21"/>
  <c r="J17" i="21"/>
  <c r="H17" i="21"/>
  <c r="W17" i="21"/>
  <c r="X17" i="21"/>
  <c r="D17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V16" i="21"/>
  <c r="T16" i="21"/>
  <c r="R16" i="21"/>
  <c r="P16" i="21"/>
  <c r="N16" i="21"/>
  <c r="L16" i="21"/>
  <c r="J16" i="21"/>
  <c r="H16" i="21"/>
  <c r="W16" i="21"/>
  <c r="X16" i="21"/>
  <c r="D16" i="21"/>
  <c r="V15" i="21"/>
  <c r="T15" i="21"/>
  <c r="R15" i="21"/>
  <c r="P15" i="21"/>
  <c r="N15" i="21"/>
  <c r="L15" i="21"/>
  <c r="J15" i="21"/>
  <c r="H15" i="21"/>
  <c r="W15" i="21"/>
  <c r="X15" i="21"/>
  <c r="D15" i="21"/>
  <c r="AA18" i="21"/>
  <c r="V13" i="21"/>
  <c r="T13" i="21"/>
  <c r="R13" i="21"/>
  <c r="P13" i="21"/>
  <c r="N13" i="21"/>
  <c r="L13" i="21"/>
  <c r="J13" i="21"/>
  <c r="H13" i="21"/>
  <c r="AA6" i="21"/>
  <c r="AA5" i="21"/>
  <c r="E5" i="21"/>
  <c r="V46" i="20"/>
  <c r="T46" i="20"/>
  <c r="R46" i="20"/>
  <c r="P46" i="20"/>
  <c r="N46" i="20"/>
  <c r="L46" i="20"/>
  <c r="J46" i="20"/>
  <c r="H46" i="20"/>
  <c r="V45" i="20"/>
  <c r="T45" i="20"/>
  <c r="R45" i="20"/>
  <c r="P45" i="20"/>
  <c r="N45" i="20"/>
  <c r="L45" i="20"/>
  <c r="J45" i="20"/>
  <c r="H45" i="20"/>
  <c r="V44" i="20"/>
  <c r="T44" i="20"/>
  <c r="R44" i="20"/>
  <c r="P44" i="20"/>
  <c r="N44" i="20"/>
  <c r="L44" i="20"/>
  <c r="J44" i="20"/>
  <c r="H44" i="20"/>
  <c r="W44" i="20"/>
  <c r="X44" i="20"/>
  <c r="D44" i="20"/>
  <c r="V43" i="20"/>
  <c r="T43" i="20"/>
  <c r="R43" i="20"/>
  <c r="P43" i="20"/>
  <c r="N43" i="20"/>
  <c r="L43" i="20"/>
  <c r="J43" i="20"/>
  <c r="H43" i="20"/>
  <c r="W43" i="20"/>
  <c r="X43" i="20"/>
  <c r="D43" i="20"/>
  <c r="V42" i="20"/>
  <c r="T42" i="20"/>
  <c r="R42" i="20"/>
  <c r="P42" i="20"/>
  <c r="N42" i="20"/>
  <c r="L42" i="20"/>
  <c r="J42" i="20"/>
  <c r="H42" i="20"/>
  <c r="W42" i="20"/>
  <c r="X42" i="20"/>
  <c r="D42" i="20"/>
  <c r="V41" i="20"/>
  <c r="T41" i="20"/>
  <c r="R41" i="20"/>
  <c r="P41" i="20"/>
  <c r="N41" i="20"/>
  <c r="L41" i="20"/>
  <c r="J41" i="20"/>
  <c r="H41" i="20"/>
  <c r="W41" i="20"/>
  <c r="X41" i="20"/>
  <c r="D41" i="20"/>
  <c r="V40" i="20"/>
  <c r="T40" i="20"/>
  <c r="R40" i="20"/>
  <c r="P40" i="20"/>
  <c r="N40" i="20"/>
  <c r="L40" i="20"/>
  <c r="J40" i="20"/>
  <c r="H40" i="20"/>
  <c r="W40" i="20"/>
  <c r="X40" i="20"/>
  <c r="D40" i="20"/>
  <c r="V39" i="20"/>
  <c r="T39" i="20"/>
  <c r="R39" i="20"/>
  <c r="P39" i="20"/>
  <c r="N39" i="20"/>
  <c r="L39" i="20"/>
  <c r="J39" i="20"/>
  <c r="H39" i="20"/>
  <c r="W39" i="20"/>
  <c r="X39" i="20"/>
  <c r="D39" i="20"/>
  <c r="V38" i="20"/>
  <c r="T38" i="20"/>
  <c r="R38" i="20"/>
  <c r="P38" i="20"/>
  <c r="N38" i="20"/>
  <c r="L38" i="20"/>
  <c r="J38" i="20"/>
  <c r="H38" i="20"/>
  <c r="W38" i="20"/>
  <c r="X38" i="20"/>
  <c r="D38" i="20"/>
  <c r="V37" i="20"/>
  <c r="T37" i="20"/>
  <c r="R37" i="20"/>
  <c r="P37" i="20"/>
  <c r="N37" i="20"/>
  <c r="L37" i="20"/>
  <c r="J37" i="20"/>
  <c r="H37" i="20"/>
  <c r="W37" i="20"/>
  <c r="X37" i="20"/>
  <c r="V36" i="20"/>
  <c r="T36" i="20"/>
  <c r="R36" i="20"/>
  <c r="P36" i="20"/>
  <c r="N36" i="20"/>
  <c r="L36" i="20"/>
  <c r="J36" i="20"/>
  <c r="H36" i="20"/>
  <c r="W36" i="20"/>
  <c r="X36" i="20"/>
  <c r="D36" i="20"/>
  <c r="V35" i="20"/>
  <c r="T35" i="20"/>
  <c r="R35" i="20"/>
  <c r="P35" i="20"/>
  <c r="N35" i="20"/>
  <c r="L35" i="20"/>
  <c r="J35" i="20"/>
  <c r="H35" i="20"/>
  <c r="W35" i="20"/>
  <c r="X35" i="20"/>
  <c r="D35" i="20"/>
  <c r="V34" i="20"/>
  <c r="T34" i="20"/>
  <c r="R34" i="20"/>
  <c r="P34" i="20"/>
  <c r="N34" i="20"/>
  <c r="L34" i="20"/>
  <c r="J34" i="20"/>
  <c r="H34" i="20"/>
  <c r="W34" i="20"/>
  <c r="X34" i="20"/>
  <c r="D34" i="20"/>
  <c r="V33" i="20"/>
  <c r="T33" i="20"/>
  <c r="R33" i="20"/>
  <c r="P33" i="20"/>
  <c r="N33" i="20"/>
  <c r="L33" i="20"/>
  <c r="J33" i="20"/>
  <c r="H33" i="20"/>
  <c r="W33" i="20"/>
  <c r="X33" i="20"/>
  <c r="D33" i="20"/>
  <c r="V32" i="20"/>
  <c r="T32" i="20"/>
  <c r="R32" i="20"/>
  <c r="P32" i="20"/>
  <c r="N32" i="20"/>
  <c r="L32" i="20"/>
  <c r="J32" i="20"/>
  <c r="H32" i="20"/>
  <c r="W32" i="20"/>
  <c r="X32" i="20"/>
  <c r="D32" i="20"/>
  <c r="V31" i="20"/>
  <c r="T31" i="20"/>
  <c r="R31" i="20"/>
  <c r="P31" i="20"/>
  <c r="N31" i="20"/>
  <c r="L31" i="20"/>
  <c r="J31" i="20"/>
  <c r="H31" i="20"/>
  <c r="W31" i="20"/>
  <c r="X31" i="20"/>
  <c r="D31" i="20"/>
  <c r="AC30" i="20"/>
  <c r="AA30" i="20"/>
  <c r="V30" i="20"/>
  <c r="T30" i="20"/>
  <c r="R30" i="20"/>
  <c r="P30" i="20"/>
  <c r="N30" i="20"/>
  <c r="L30" i="20"/>
  <c r="J30" i="20"/>
  <c r="H30" i="20"/>
  <c r="W30" i="20"/>
  <c r="X30" i="20"/>
  <c r="D30" i="20"/>
  <c r="AC29" i="20"/>
  <c r="AA29" i="20"/>
  <c r="V29" i="20"/>
  <c r="T29" i="20"/>
  <c r="R29" i="20"/>
  <c r="P29" i="20"/>
  <c r="N29" i="20"/>
  <c r="L29" i="20"/>
  <c r="J29" i="20"/>
  <c r="H29" i="20"/>
  <c r="W29" i="20"/>
  <c r="X29" i="20"/>
  <c r="D29" i="20"/>
  <c r="AC28" i="20"/>
  <c r="AA28" i="20"/>
  <c r="V28" i="20"/>
  <c r="T28" i="20"/>
  <c r="R28" i="20"/>
  <c r="P28" i="20"/>
  <c r="N28" i="20"/>
  <c r="L28" i="20"/>
  <c r="J28" i="20"/>
  <c r="H28" i="20"/>
  <c r="W28" i="20"/>
  <c r="X28" i="20"/>
  <c r="D28" i="20"/>
  <c r="AC27" i="20"/>
  <c r="AA27" i="20"/>
  <c r="V27" i="20"/>
  <c r="T27" i="20"/>
  <c r="R27" i="20"/>
  <c r="P27" i="20"/>
  <c r="N27" i="20"/>
  <c r="L27" i="20"/>
  <c r="J27" i="20"/>
  <c r="H27" i="20"/>
  <c r="W27" i="20"/>
  <c r="X27" i="20"/>
  <c r="D27" i="20"/>
  <c r="V26" i="20"/>
  <c r="T26" i="20"/>
  <c r="R26" i="20"/>
  <c r="P26" i="20"/>
  <c r="N26" i="20"/>
  <c r="L26" i="20"/>
  <c r="J26" i="20"/>
  <c r="H26" i="20"/>
  <c r="W26" i="20"/>
  <c r="X26" i="20"/>
  <c r="D26" i="20"/>
  <c r="V25" i="20"/>
  <c r="T25" i="20"/>
  <c r="R25" i="20"/>
  <c r="P25" i="20"/>
  <c r="N25" i="20"/>
  <c r="L25" i="20"/>
  <c r="J25" i="20"/>
  <c r="H25" i="20"/>
  <c r="W25" i="20"/>
  <c r="X25" i="20"/>
  <c r="D25" i="20"/>
  <c r="V24" i="20"/>
  <c r="T24" i="20"/>
  <c r="R24" i="20"/>
  <c r="P24" i="20"/>
  <c r="N24" i="20"/>
  <c r="L24" i="20"/>
  <c r="J24" i="20"/>
  <c r="H24" i="20"/>
  <c r="W24" i="20"/>
  <c r="X24" i="20"/>
  <c r="D24" i="20"/>
  <c r="V23" i="20"/>
  <c r="T23" i="20"/>
  <c r="R23" i="20"/>
  <c r="P23" i="20"/>
  <c r="N23" i="20"/>
  <c r="L23" i="20"/>
  <c r="J23" i="20"/>
  <c r="H23" i="20"/>
  <c r="W23" i="20"/>
  <c r="X23" i="20"/>
  <c r="D23" i="20"/>
  <c r="V22" i="20"/>
  <c r="T22" i="20"/>
  <c r="R22" i="20"/>
  <c r="P22" i="20"/>
  <c r="N22" i="20"/>
  <c r="L22" i="20"/>
  <c r="J22" i="20"/>
  <c r="H22" i="20"/>
  <c r="W22" i="20"/>
  <c r="X22" i="20"/>
  <c r="D22" i="20"/>
  <c r="V21" i="20"/>
  <c r="T21" i="20"/>
  <c r="R21" i="20"/>
  <c r="P21" i="20"/>
  <c r="N21" i="20"/>
  <c r="L21" i="20"/>
  <c r="J21" i="20"/>
  <c r="H21" i="20"/>
  <c r="W21" i="20"/>
  <c r="X21" i="20"/>
  <c r="D21" i="20"/>
  <c r="V20" i="20"/>
  <c r="T20" i="20"/>
  <c r="R20" i="20"/>
  <c r="P20" i="20"/>
  <c r="N20" i="20"/>
  <c r="L20" i="20"/>
  <c r="J20" i="20"/>
  <c r="H20" i="20"/>
  <c r="W20" i="20"/>
  <c r="X20" i="20"/>
  <c r="D20" i="20"/>
  <c r="V19" i="20"/>
  <c r="T19" i="20"/>
  <c r="R19" i="20"/>
  <c r="P19" i="20"/>
  <c r="N19" i="20"/>
  <c r="L19" i="20"/>
  <c r="J19" i="20"/>
  <c r="H19" i="20"/>
  <c r="W19" i="20"/>
  <c r="X19" i="20"/>
  <c r="D19" i="20"/>
  <c r="V18" i="20"/>
  <c r="T18" i="20"/>
  <c r="R18" i="20"/>
  <c r="P18" i="20"/>
  <c r="N18" i="20"/>
  <c r="L18" i="20"/>
  <c r="J18" i="20"/>
  <c r="H18" i="20"/>
  <c r="W18" i="20"/>
  <c r="X18" i="20"/>
  <c r="D18" i="20"/>
  <c r="V17" i="20"/>
  <c r="T17" i="20"/>
  <c r="R17" i="20"/>
  <c r="P17" i="20"/>
  <c r="N17" i="20"/>
  <c r="L17" i="20"/>
  <c r="J17" i="20"/>
  <c r="H17" i="20"/>
  <c r="W17" i="20"/>
  <c r="X17" i="20"/>
  <c r="D17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V16" i="20"/>
  <c r="T16" i="20"/>
  <c r="R16" i="20"/>
  <c r="P16" i="20"/>
  <c r="N16" i="20"/>
  <c r="L16" i="20"/>
  <c r="J16" i="20"/>
  <c r="H16" i="20"/>
  <c r="W16" i="20"/>
  <c r="X16" i="20"/>
  <c r="D16" i="20"/>
  <c r="V15" i="20"/>
  <c r="T15" i="20"/>
  <c r="R15" i="20"/>
  <c r="P15" i="20"/>
  <c r="N15" i="20"/>
  <c r="L15" i="20"/>
  <c r="J15" i="20"/>
  <c r="H15" i="20"/>
  <c r="W15" i="20"/>
  <c r="X15" i="20"/>
  <c r="D15" i="20"/>
  <c r="AA19" i="20"/>
  <c r="V13" i="20"/>
  <c r="T13" i="20"/>
  <c r="R13" i="20"/>
  <c r="P13" i="20"/>
  <c r="N13" i="20"/>
  <c r="L13" i="20"/>
  <c r="J13" i="20"/>
  <c r="H13" i="20"/>
  <c r="AA6" i="20"/>
  <c r="AA5" i="20"/>
  <c r="E5" i="20"/>
  <c r="V46" i="19"/>
  <c r="T46" i="19"/>
  <c r="R46" i="19"/>
  <c r="P46" i="19"/>
  <c r="N46" i="19"/>
  <c r="L46" i="19"/>
  <c r="J46" i="19"/>
  <c r="H46" i="19"/>
  <c r="V45" i="19"/>
  <c r="T45" i="19"/>
  <c r="R45" i="19"/>
  <c r="P45" i="19"/>
  <c r="N45" i="19"/>
  <c r="L45" i="19"/>
  <c r="J45" i="19"/>
  <c r="H45" i="19"/>
  <c r="V44" i="19"/>
  <c r="T44" i="19"/>
  <c r="R44" i="19"/>
  <c r="P44" i="19"/>
  <c r="N44" i="19"/>
  <c r="L44" i="19"/>
  <c r="J44" i="19"/>
  <c r="H44" i="19"/>
  <c r="W44" i="19"/>
  <c r="X44" i="19"/>
  <c r="D44" i="19"/>
  <c r="V43" i="19"/>
  <c r="T43" i="19"/>
  <c r="R43" i="19"/>
  <c r="P43" i="19"/>
  <c r="N43" i="19"/>
  <c r="L43" i="19"/>
  <c r="J43" i="19"/>
  <c r="H43" i="19"/>
  <c r="W43" i="19"/>
  <c r="X43" i="19"/>
  <c r="D43" i="19"/>
  <c r="V42" i="19"/>
  <c r="T42" i="19"/>
  <c r="R42" i="19"/>
  <c r="P42" i="19"/>
  <c r="N42" i="19"/>
  <c r="L42" i="19"/>
  <c r="J42" i="19"/>
  <c r="H42" i="19"/>
  <c r="W42" i="19"/>
  <c r="X42" i="19"/>
  <c r="D42" i="19"/>
  <c r="V41" i="19"/>
  <c r="T41" i="19"/>
  <c r="R41" i="19"/>
  <c r="P41" i="19"/>
  <c r="N41" i="19"/>
  <c r="L41" i="19"/>
  <c r="J41" i="19"/>
  <c r="H41" i="19"/>
  <c r="W41" i="19"/>
  <c r="X41" i="19"/>
  <c r="D41" i="19"/>
  <c r="V40" i="19"/>
  <c r="T40" i="19"/>
  <c r="R40" i="19"/>
  <c r="P40" i="19"/>
  <c r="N40" i="19"/>
  <c r="L40" i="19"/>
  <c r="J40" i="19"/>
  <c r="H40" i="19"/>
  <c r="W40" i="19"/>
  <c r="X40" i="19"/>
  <c r="D40" i="19"/>
  <c r="V39" i="19"/>
  <c r="T39" i="19"/>
  <c r="R39" i="19"/>
  <c r="P39" i="19"/>
  <c r="N39" i="19"/>
  <c r="L39" i="19"/>
  <c r="J39" i="19"/>
  <c r="H39" i="19"/>
  <c r="W39" i="19"/>
  <c r="X39" i="19"/>
  <c r="D39" i="19"/>
  <c r="V38" i="19"/>
  <c r="T38" i="19"/>
  <c r="R38" i="19"/>
  <c r="P38" i="19"/>
  <c r="N38" i="19"/>
  <c r="L38" i="19"/>
  <c r="J38" i="19"/>
  <c r="H38" i="19"/>
  <c r="W38" i="19"/>
  <c r="X38" i="19"/>
  <c r="D38" i="19"/>
  <c r="V37" i="19"/>
  <c r="T37" i="19"/>
  <c r="R37" i="19"/>
  <c r="P37" i="19"/>
  <c r="N37" i="19"/>
  <c r="L37" i="19"/>
  <c r="J37" i="19"/>
  <c r="H37" i="19"/>
  <c r="W37" i="19"/>
  <c r="X37" i="19"/>
  <c r="V36" i="19"/>
  <c r="T36" i="19"/>
  <c r="R36" i="19"/>
  <c r="P36" i="19"/>
  <c r="N36" i="19"/>
  <c r="L36" i="19"/>
  <c r="J36" i="19"/>
  <c r="H36" i="19"/>
  <c r="W36" i="19"/>
  <c r="X36" i="19"/>
  <c r="D36" i="19"/>
  <c r="V35" i="19"/>
  <c r="T35" i="19"/>
  <c r="R35" i="19"/>
  <c r="P35" i="19"/>
  <c r="N35" i="19"/>
  <c r="L35" i="19"/>
  <c r="J35" i="19"/>
  <c r="H35" i="19"/>
  <c r="W35" i="19"/>
  <c r="X35" i="19"/>
  <c r="D35" i="19"/>
  <c r="V34" i="19"/>
  <c r="T34" i="19"/>
  <c r="R34" i="19"/>
  <c r="P34" i="19"/>
  <c r="N34" i="19"/>
  <c r="L34" i="19"/>
  <c r="J34" i="19"/>
  <c r="H34" i="19"/>
  <c r="W34" i="19"/>
  <c r="X34" i="19"/>
  <c r="D34" i="19"/>
  <c r="V33" i="19"/>
  <c r="T33" i="19"/>
  <c r="R33" i="19"/>
  <c r="P33" i="19"/>
  <c r="N33" i="19"/>
  <c r="L33" i="19"/>
  <c r="J33" i="19"/>
  <c r="H33" i="19"/>
  <c r="W33" i="19"/>
  <c r="X33" i="19"/>
  <c r="D33" i="19"/>
  <c r="V32" i="19"/>
  <c r="T32" i="19"/>
  <c r="R32" i="19"/>
  <c r="P32" i="19"/>
  <c r="N32" i="19"/>
  <c r="L32" i="19"/>
  <c r="J32" i="19"/>
  <c r="H32" i="19"/>
  <c r="W32" i="19"/>
  <c r="X32" i="19"/>
  <c r="D32" i="19"/>
  <c r="V31" i="19"/>
  <c r="T31" i="19"/>
  <c r="R31" i="19"/>
  <c r="P31" i="19"/>
  <c r="N31" i="19"/>
  <c r="L31" i="19"/>
  <c r="J31" i="19"/>
  <c r="H31" i="19"/>
  <c r="W31" i="19"/>
  <c r="X31" i="19"/>
  <c r="D31" i="19"/>
  <c r="AC30" i="19"/>
  <c r="AA30" i="19"/>
  <c r="V30" i="19"/>
  <c r="T30" i="19"/>
  <c r="R30" i="19"/>
  <c r="P30" i="19"/>
  <c r="N30" i="19"/>
  <c r="L30" i="19"/>
  <c r="J30" i="19"/>
  <c r="H30" i="19"/>
  <c r="W30" i="19"/>
  <c r="X30" i="19"/>
  <c r="D30" i="19"/>
  <c r="AC29" i="19"/>
  <c r="AA29" i="19"/>
  <c r="V29" i="19"/>
  <c r="T29" i="19"/>
  <c r="R29" i="19"/>
  <c r="P29" i="19"/>
  <c r="N29" i="19"/>
  <c r="L29" i="19"/>
  <c r="J29" i="19"/>
  <c r="H29" i="19"/>
  <c r="W29" i="19"/>
  <c r="X29" i="19"/>
  <c r="D29" i="19"/>
  <c r="AC28" i="19"/>
  <c r="AA28" i="19"/>
  <c r="V28" i="19"/>
  <c r="T28" i="19"/>
  <c r="R28" i="19"/>
  <c r="P28" i="19"/>
  <c r="N28" i="19"/>
  <c r="L28" i="19"/>
  <c r="J28" i="19"/>
  <c r="H28" i="19"/>
  <c r="W28" i="19"/>
  <c r="X28" i="19"/>
  <c r="D28" i="19"/>
  <c r="AC27" i="19"/>
  <c r="AA27" i="19"/>
  <c r="V27" i="19"/>
  <c r="T27" i="19"/>
  <c r="R27" i="19"/>
  <c r="P27" i="19"/>
  <c r="N27" i="19"/>
  <c r="L27" i="19"/>
  <c r="J27" i="19"/>
  <c r="H27" i="19"/>
  <c r="W27" i="19"/>
  <c r="X27" i="19"/>
  <c r="D27" i="19"/>
  <c r="V26" i="19"/>
  <c r="T26" i="19"/>
  <c r="R26" i="19"/>
  <c r="P26" i="19"/>
  <c r="N26" i="19"/>
  <c r="L26" i="19"/>
  <c r="J26" i="19"/>
  <c r="H26" i="19"/>
  <c r="W26" i="19"/>
  <c r="X26" i="19"/>
  <c r="D26" i="19"/>
  <c r="V25" i="19"/>
  <c r="T25" i="19"/>
  <c r="R25" i="19"/>
  <c r="P25" i="19"/>
  <c r="N25" i="19"/>
  <c r="L25" i="19"/>
  <c r="J25" i="19"/>
  <c r="H25" i="19"/>
  <c r="W25" i="19"/>
  <c r="X25" i="19"/>
  <c r="D25" i="19"/>
  <c r="V24" i="19"/>
  <c r="T24" i="19"/>
  <c r="R24" i="19"/>
  <c r="P24" i="19"/>
  <c r="N24" i="19"/>
  <c r="L24" i="19"/>
  <c r="J24" i="19"/>
  <c r="H24" i="19"/>
  <c r="W24" i="19"/>
  <c r="X24" i="19"/>
  <c r="D24" i="19"/>
  <c r="V23" i="19"/>
  <c r="T23" i="19"/>
  <c r="R23" i="19"/>
  <c r="P23" i="19"/>
  <c r="N23" i="19"/>
  <c r="L23" i="19"/>
  <c r="J23" i="19"/>
  <c r="H23" i="19"/>
  <c r="W23" i="19"/>
  <c r="X23" i="19"/>
  <c r="D23" i="19"/>
  <c r="V22" i="19"/>
  <c r="T22" i="19"/>
  <c r="R22" i="19"/>
  <c r="P22" i="19"/>
  <c r="N22" i="19"/>
  <c r="L22" i="19"/>
  <c r="J22" i="19"/>
  <c r="H22" i="19"/>
  <c r="W22" i="19"/>
  <c r="X22" i="19"/>
  <c r="D22" i="19"/>
  <c r="V21" i="19"/>
  <c r="T21" i="19"/>
  <c r="R21" i="19"/>
  <c r="P21" i="19"/>
  <c r="N21" i="19"/>
  <c r="L21" i="19"/>
  <c r="J21" i="19"/>
  <c r="H21" i="19"/>
  <c r="W21" i="19"/>
  <c r="X21" i="19"/>
  <c r="D21" i="19"/>
  <c r="V20" i="19"/>
  <c r="T20" i="19"/>
  <c r="R20" i="19"/>
  <c r="P20" i="19"/>
  <c r="N20" i="19"/>
  <c r="L20" i="19"/>
  <c r="J20" i="19"/>
  <c r="H20" i="19"/>
  <c r="W20" i="19"/>
  <c r="X20" i="19"/>
  <c r="D20" i="19"/>
  <c r="V19" i="19"/>
  <c r="T19" i="19"/>
  <c r="R19" i="19"/>
  <c r="P19" i="19"/>
  <c r="N19" i="19"/>
  <c r="L19" i="19"/>
  <c r="J19" i="19"/>
  <c r="H19" i="19"/>
  <c r="W19" i="19"/>
  <c r="X19" i="19"/>
  <c r="D19" i="19"/>
  <c r="V18" i="19"/>
  <c r="T18" i="19"/>
  <c r="R18" i="19"/>
  <c r="P18" i="19"/>
  <c r="N18" i="19"/>
  <c r="L18" i="19"/>
  <c r="J18" i="19"/>
  <c r="H18" i="19"/>
  <c r="W18" i="19"/>
  <c r="X18" i="19"/>
  <c r="D18" i="19"/>
  <c r="V17" i="19"/>
  <c r="T17" i="19"/>
  <c r="R17" i="19"/>
  <c r="P17" i="19"/>
  <c r="N17" i="19"/>
  <c r="L17" i="19"/>
  <c r="J17" i="19"/>
  <c r="H17" i="19"/>
  <c r="W17" i="19"/>
  <c r="X17" i="19"/>
  <c r="D17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V16" i="19"/>
  <c r="T16" i="19"/>
  <c r="R16" i="19"/>
  <c r="P16" i="19"/>
  <c r="N16" i="19"/>
  <c r="L16" i="19"/>
  <c r="J16" i="19"/>
  <c r="H16" i="19"/>
  <c r="W16" i="19"/>
  <c r="X16" i="19"/>
  <c r="D16" i="19"/>
  <c r="V15" i="19"/>
  <c r="T15" i="19"/>
  <c r="R15" i="19"/>
  <c r="P15" i="19"/>
  <c r="N15" i="19"/>
  <c r="L15" i="19"/>
  <c r="J15" i="19"/>
  <c r="H13" i="19"/>
  <c r="H15" i="19"/>
  <c r="W15" i="19"/>
  <c r="X15" i="19"/>
  <c r="D15" i="19"/>
  <c r="AA18" i="19"/>
  <c r="V13" i="19"/>
  <c r="T13" i="19"/>
  <c r="R13" i="19"/>
  <c r="P13" i="19"/>
  <c r="N13" i="19"/>
  <c r="L13" i="19"/>
  <c r="J13" i="19"/>
  <c r="AA6" i="19"/>
  <c r="AA5" i="19"/>
  <c r="E5" i="19"/>
  <c r="V46" i="18"/>
  <c r="T46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6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6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6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6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6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6" i="18"/>
  <c r="V45" i="18"/>
  <c r="T45" i="18"/>
  <c r="R45" i="18"/>
  <c r="P45" i="18"/>
  <c r="N45" i="18"/>
  <c r="L45" i="18"/>
  <c r="J45" i="18"/>
  <c r="H45" i="18"/>
  <c r="V44" i="18"/>
  <c r="T44" i="18"/>
  <c r="W44" i="18"/>
  <c r="X44" i="18"/>
  <c r="D44" i="18"/>
  <c r="V43" i="18"/>
  <c r="T43" i="18"/>
  <c r="W43" i="18"/>
  <c r="X43" i="18"/>
  <c r="D43" i="18"/>
  <c r="V42" i="18"/>
  <c r="T42" i="18"/>
  <c r="W42" i="18"/>
  <c r="X42" i="18"/>
  <c r="D42" i="18"/>
  <c r="V41" i="18"/>
  <c r="T41" i="18"/>
  <c r="W41" i="18"/>
  <c r="X41" i="18"/>
  <c r="D41" i="18"/>
  <c r="V40" i="18"/>
  <c r="T40" i="18"/>
  <c r="W40" i="18"/>
  <c r="X40" i="18"/>
  <c r="D40" i="18"/>
  <c r="V39" i="18"/>
  <c r="T39" i="18"/>
  <c r="W39" i="18"/>
  <c r="X39" i="18"/>
  <c r="D39" i="18"/>
  <c r="V38" i="18"/>
  <c r="T38" i="18"/>
  <c r="W38" i="18"/>
  <c r="X38" i="18"/>
  <c r="D38" i="18"/>
  <c r="V37" i="18"/>
  <c r="T37" i="18"/>
  <c r="W37" i="18"/>
  <c r="X37" i="18"/>
  <c r="V36" i="18"/>
  <c r="T36" i="18"/>
  <c r="W36" i="18"/>
  <c r="X36" i="18"/>
  <c r="D36" i="18"/>
  <c r="V35" i="18"/>
  <c r="T35" i="18"/>
  <c r="W35" i="18"/>
  <c r="X35" i="18"/>
  <c r="D35" i="18"/>
  <c r="V34" i="18"/>
  <c r="T34" i="18"/>
  <c r="W34" i="18"/>
  <c r="X34" i="18"/>
  <c r="D34" i="18"/>
  <c r="V33" i="18"/>
  <c r="T33" i="18"/>
  <c r="W33" i="18"/>
  <c r="X33" i="18"/>
  <c r="D33" i="18"/>
  <c r="V32" i="18"/>
  <c r="T32" i="18"/>
  <c r="W32" i="18"/>
  <c r="X32" i="18"/>
  <c r="D32" i="18"/>
  <c r="V31" i="18"/>
  <c r="T31" i="18"/>
  <c r="W31" i="18"/>
  <c r="X31" i="18"/>
  <c r="D31" i="18"/>
  <c r="AC30" i="18"/>
  <c r="V30" i="18"/>
  <c r="T30" i="18"/>
  <c r="W30" i="18"/>
  <c r="X30" i="18"/>
  <c r="D30" i="18"/>
  <c r="AC29" i="18"/>
  <c r="V29" i="18"/>
  <c r="T29" i="18"/>
  <c r="W29" i="18"/>
  <c r="X29" i="18"/>
  <c r="D29" i="18"/>
  <c r="V28" i="18"/>
  <c r="T28" i="18"/>
  <c r="W28" i="18"/>
  <c r="X28" i="18"/>
  <c r="D28" i="18"/>
  <c r="V27" i="18"/>
  <c r="T27" i="18"/>
  <c r="W27" i="18"/>
  <c r="X27" i="18"/>
  <c r="D27" i="18"/>
  <c r="V26" i="18"/>
  <c r="T26" i="18"/>
  <c r="W26" i="18"/>
  <c r="X26" i="18"/>
  <c r="D26" i="18"/>
  <c r="V25" i="18"/>
  <c r="T25" i="18"/>
  <c r="W25" i="18"/>
  <c r="X25" i="18"/>
  <c r="D25" i="18"/>
  <c r="V24" i="18"/>
  <c r="T24" i="18"/>
  <c r="W24" i="18"/>
  <c r="X24" i="18"/>
  <c r="D24" i="18"/>
  <c r="V23" i="18"/>
  <c r="T23" i="18"/>
  <c r="W23" i="18"/>
  <c r="X23" i="18"/>
  <c r="D23" i="18"/>
  <c r="V22" i="18"/>
  <c r="T22" i="18"/>
  <c r="W22" i="18"/>
  <c r="X22" i="18"/>
  <c r="D22" i="18"/>
  <c r="V21" i="18"/>
  <c r="T21" i="18"/>
  <c r="W21" i="18"/>
  <c r="X21" i="18"/>
  <c r="D21" i="18"/>
  <c r="V20" i="18"/>
  <c r="T20" i="18"/>
  <c r="W20" i="18"/>
  <c r="X20" i="18"/>
  <c r="D20" i="18"/>
  <c r="V19" i="18"/>
  <c r="T19" i="18"/>
  <c r="W19" i="18"/>
  <c r="X19" i="18"/>
  <c r="D19" i="18"/>
  <c r="V18" i="18"/>
  <c r="T18" i="18"/>
  <c r="W18" i="18"/>
  <c r="X18" i="18"/>
  <c r="D18" i="18"/>
  <c r="V17" i="18"/>
  <c r="T17" i="18"/>
  <c r="W17" i="18"/>
  <c r="X17" i="18"/>
  <c r="D17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V16" i="18"/>
  <c r="T16" i="18"/>
  <c r="W16" i="18"/>
  <c r="X16" i="18"/>
  <c r="D16" i="18"/>
  <c r="V15" i="18"/>
  <c r="T15" i="18"/>
  <c r="W15" i="18"/>
  <c r="X15" i="18"/>
  <c r="D15" i="18"/>
  <c r="AA18" i="18"/>
  <c r="AA17" i="18"/>
  <c r="AA19" i="18"/>
  <c r="AA20" i="18"/>
  <c r="AA21" i="18"/>
  <c r="AA22" i="18"/>
  <c r="V13" i="18"/>
  <c r="T13" i="18"/>
  <c r="R13" i="18"/>
  <c r="P13" i="18"/>
  <c r="N13" i="18"/>
  <c r="L13" i="18"/>
  <c r="J13" i="18"/>
  <c r="H13" i="18"/>
  <c r="AA6" i="18"/>
  <c r="AA5" i="18"/>
  <c r="E5" i="18"/>
  <c r="V46" i="17"/>
  <c r="T46" i="17"/>
  <c r="R46" i="17"/>
  <c r="P46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6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6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6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6" i="17"/>
  <c r="V45" i="17"/>
  <c r="T45" i="17"/>
  <c r="R45" i="17"/>
  <c r="P45" i="17"/>
  <c r="N45" i="17"/>
  <c r="L45" i="17"/>
  <c r="J45" i="17"/>
  <c r="H45" i="17"/>
  <c r="V44" i="17"/>
  <c r="T44" i="17"/>
  <c r="R44" i="17"/>
  <c r="P44" i="17"/>
  <c r="W44" i="17"/>
  <c r="X44" i="17"/>
  <c r="V43" i="17"/>
  <c r="T43" i="17"/>
  <c r="R43" i="17"/>
  <c r="P43" i="17"/>
  <c r="W43" i="17"/>
  <c r="X43" i="17"/>
  <c r="D43" i="17"/>
  <c r="V42" i="17"/>
  <c r="T42" i="17"/>
  <c r="R42" i="17"/>
  <c r="P42" i="17"/>
  <c r="W42" i="17"/>
  <c r="X42" i="17"/>
  <c r="D42" i="17"/>
  <c r="V41" i="17"/>
  <c r="T41" i="17"/>
  <c r="R41" i="17"/>
  <c r="P41" i="17"/>
  <c r="W41" i="17"/>
  <c r="X41" i="17"/>
  <c r="D41" i="17"/>
  <c r="V40" i="17"/>
  <c r="T40" i="17"/>
  <c r="R40" i="17"/>
  <c r="P40" i="17"/>
  <c r="W40" i="17"/>
  <c r="X40" i="17"/>
  <c r="D40" i="17"/>
  <c r="V39" i="17"/>
  <c r="T39" i="17"/>
  <c r="R39" i="17"/>
  <c r="P39" i="17"/>
  <c r="W39" i="17"/>
  <c r="X39" i="17"/>
  <c r="D39" i="17"/>
  <c r="V38" i="17"/>
  <c r="T38" i="17"/>
  <c r="R38" i="17"/>
  <c r="P38" i="17"/>
  <c r="W38" i="17"/>
  <c r="X38" i="17"/>
  <c r="D38" i="17"/>
  <c r="V37" i="17"/>
  <c r="T37" i="17"/>
  <c r="R37" i="17"/>
  <c r="P37" i="17"/>
  <c r="W37" i="17"/>
  <c r="X37" i="17"/>
  <c r="V36" i="17"/>
  <c r="T36" i="17"/>
  <c r="R36" i="17"/>
  <c r="P36" i="17"/>
  <c r="W36" i="17"/>
  <c r="X36" i="17"/>
  <c r="V35" i="17"/>
  <c r="T35" i="17"/>
  <c r="R35" i="17"/>
  <c r="P35" i="17"/>
  <c r="W35" i="17"/>
  <c r="X35" i="17"/>
  <c r="V34" i="17"/>
  <c r="T34" i="17"/>
  <c r="R34" i="17"/>
  <c r="P34" i="17"/>
  <c r="W34" i="17"/>
  <c r="X34" i="17"/>
  <c r="V33" i="17"/>
  <c r="T33" i="17"/>
  <c r="R33" i="17"/>
  <c r="P33" i="17"/>
  <c r="W33" i="17"/>
  <c r="X33" i="17"/>
  <c r="V32" i="17"/>
  <c r="T32" i="17"/>
  <c r="R32" i="17"/>
  <c r="P32" i="17"/>
  <c r="W32" i="17"/>
  <c r="X32" i="17"/>
  <c r="V31" i="17"/>
  <c r="T31" i="17"/>
  <c r="R31" i="17"/>
  <c r="P31" i="17"/>
  <c r="W31" i="17"/>
  <c r="X31" i="17"/>
  <c r="AC30" i="17"/>
  <c r="V30" i="17"/>
  <c r="T30" i="17"/>
  <c r="R30" i="17"/>
  <c r="P30" i="17"/>
  <c r="W30" i="17"/>
  <c r="X30" i="17"/>
  <c r="AC29" i="17"/>
  <c r="V29" i="17"/>
  <c r="T29" i="17"/>
  <c r="R29" i="17"/>
  <c r="P29" i="17"/>
  <c r="W29" i="17"/>
  <c r="X29" i="17"/>
  <c r="AC28" i="17"/>
  <c r="V28" i="17"/>
  <c r="T28" i="17"/>
  <c r="R28" i="17"/>
  <c r="P28" i="17"/>
  <c r="W28" i="17"/>
  <c r="X28" i="17"/>
  <c r="AC27" i="17"/>
  <c r="V27" i="17"/>
  <c r="T27" i="17"/>
  <c r="R27" i="17"/>
  <c r="P27" i="17"/>
  <c r="W27" i="17"/>
  <c r="X27" i="17"/>
  <c r="V26" i="17"/>
  <c r="T26" i="17"/>
  <c r="R26" i="17"/>
  <c r="P26" i="17"/>
  <c r="W26" i="17"/>
  <c r="X26" i="17"/>
  <c r="V25" i="17"/>
  <c r="T25" i="17"/>
  <c r="R25" i="17"/>
  <c r="P25" i="17"/>
  <c r="W25" i="17"/>
  <c r="X25" i="17"/>
  <c r="V24" i="17"/>
  <c r="T24" i="17"/>
  <c r="R24" i="17"/>
  <c r="P24" i="17"/>
  <c r="W24" i="17"/>
  <c r="X24" i="17"/>
  <c r="V23" i="17"/>
  <c r="T23" i="17"/>
  <c r="R23" i="17"/>
  <c r="P23" i="17"/>
  <c r="W23" i="17"/>
  <c r="X23" i="17"/>
  <c r="V22" i="17"/>
  <c r="T22" i="17"/>
  <c r="R22" i="17"/>
  <c r="P22" i="17"/>
  <c r="W22" i="17"/>
  <c r="X22" i="17"/>
  <c r="V21" i="17"/>
  <c r="T21" i="17"/>
  <c r="R21" i="17"/>
  <c r="P21" i="17"/>
  <c r="W21" i="17"/>
  <c r="X21" i="17"/>
  <c r="V20" i="17"/>
  <c r="T20" i="17"/>
  <c r="R20" i="17"/>
  <c r="P20" i="17"/>
  <c r="W20" i="17"/>
  <c r="X20" i="17"/>
  <c r="V19" i="17"/>
  <c r="T19" i="17"/>
  <c r="R19" i="17"/>
  <c r="P19" i="17"/>
  <c r="W19" i="17"/>
  <c r="X19" i="17"/>
  <c r="V18" i="17"/>
  <c r="T18" i="17"/>
  <c r="R18" i="17"/>
  <c r="P18" i="17"/>
  <c r="W18" i="17"/>
  <c r="X18" i="17"/>
  <c r="V17" i="17"/>
  <c r="T17" i="17"/>
  <c r="R17" i="17"/>
  <c r="P17" i="17"/>
  <c r="W17" i="17"/>
  <c r="X17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V16" i="17"/>
  <c r="T16" i="17"/>
  <c r="R16" i="17"/>
  <c r="P16" i="17"/>
  <c r="W16" i="17"/>
  <c r="X16" i="17"/>
  <c r="V15" i="17"/>
  <c r="T15" i="17"/>
  <c r="R15" i="17"/>
  <c r="P15" i="17"/>
  <c r="W15" i="17"/>
  <c r="X15" i="17"/>
  <c r="AA18" i="17"/>
  <c r="V13" i="17"/>
  <c r="T13" i="17"/>
  <c r="R13" i="17"/>
  <c r="P13" i="17"/>
  <c r="N13" i="17"/>
  <c r="L13" i="17"/>
  <c r="J13" i="17"/>
  <c r="H13" i="17"/>
  <c r="V46" i="16"/>
  <c r="T46" i="16"/>
  <c r="R46" i="16"/>
  <c r="P46" i="16"/>
  <c r="N46" i="16"/>
  <c r="L46" i="16"/>
  <c r="J46" i="16"/>
  <c r="H46" i="16"/>
  <c r="V45" i="16"/>
  <c r="T45" i="16"/>
  <c r="R45" i="16"/>
  <c r="P45" i="16"/>
  <c r="N45" i="16"/>
  <c r="L45" i="16"/>
  <c r="J45" i="16"/>
  <c r="H45" i="16"/>
  <c r="V44" i="16"/>
  <c r="T44" i="16"/>
  <c r="R44" i="16"/>
  <c r="P44" i="16"/>
  <c r="N44" i="16"/>
  <c r="L44" i="16"/>
  <c r="J44" i="16"/>
  <c r="H44" i="16"/>
  <c r="W44" i="16"/>
  <c r="X44" i="16"/>
  <c r="D44" i="16"/>
  <c r="V43" i="16"/>
  <c r="T43" i="16"/>
  <c r="R43" i="16"/>
  <c r="P43" i="16"/>
  <c r="N43" i="16"/>
  <c r="L43" i="16"/>
  <c r="J43" i="16"/>
  <c r="H43" i="16"/>
  <c r="W43" i="16"/>
  <c r="X43" i="16"/>
  <c r="D43" i="16"/>
  <c r="V42" i="16"/>
  <c r="T42" i="16"/>
  <c r="R42" i="16"/>
  <c r="P42" i="16"/>
  <c r="N42" i="16"/>
  <c r="L42" i="16"/>
  <c r="J42" i="16"/>
  <c r="H42" i="16"/>
  <c r="W42" i="16"/>
  <c r="X42" i="16"/>
  <c r="D42" i="16"/>
  <c r="V41" i="16"/>
  <c r="T41" i="16"/>
  <c r="R41" i="16"/>
  <c r="P41" i="16"/>
  <c r="N41" i="16"/>
  <c r="L41" i="16"/>
  <c r="J41" i="16"/>
  <c r="H41" i="16"/>
  <c r="W41" i="16"/>
  <c r="X41" i="16"/>
  <c r="D41" i="16"/>
  <c r="V40" i="16"/>
  <c r="T40" i="16"/>
  <c r="R40" i="16"/>
  <c r="P40" i="16"/>
  <c r="N40" i="16"/>
  <c r="L40" i="16"/>
  <c r="J40" i="16"/>
  <c r="H40" i="16"/>
  <c r="W40" i="16"/>
  <c r="X40" i="16"/>
  <c r="D40" i="16"/>
  <c r="V39" i="16"/>
  <c r="T39" i="16"/>
  <c r="R39" i="16"/>
  <c r="P39" i="16"/>
  <c r="N39" i="16"/>
  <c r="L39" i="16"/>
  <c r="J39" i="16"/>
  <c r="H39" i="16"/>
  <c r="W39" i="16"/>
  <c r="X39" i="16"/>
  <c r="D39" i="16"/>
  <c r="V38" i="16"/>
  <c r="T38" i="16"/>
  <c r="R38" i="16"/>
  <c r="P38" i="16"/>
  <c r="N38" i="16"/>
  <c r="L38" i="16"/>
  <c r="J38" i="16"/>
  <c r="H38" i="16"/>
  <c r="W38" i="16"/>
  <c r="X38" i="16"/>
  <c r="D38" i="16"/>
  <c r="V37" i="16"/>
  <c r="T37" i="16"/>
  <c r="R37" i="16"/>
  <c r="P37" i="16"/>
  <c r="N37" i="16"/>
  <c r="L37" i="16"/>
  <c r="J37" i="16"/>
  <c r="H37" i="16"/>
  <c r="W37" i="16"/>
  <c r="X37" i="16"/>
  <c r="V36" i="16"/>
  <c r="T36" i="16"/>
  <c r="R36" i="16"/>
  <c r="P36" i="16"/>
  <c r="N36" i="16"/>
  <c r="L36" i="16"/>
  <c r="J36" i="16"/>
  <c r="H36" i="16"/>
  <c r="W36" i="16"/>
  <c r="X36" i="16"/>
  <c r="D36" i="16"/>
  <c r="V35" i="16"/>
  <c r="T35" i="16"/>
  <c r="R35" i="16"/>
  <c r="P35" i="16"/>
  <c r="N35" i="16"/>
  <c r="L35" i="16"/>
  <c r="J35" i="16"/>
  <c r="H35" i="16"/>
  <c r="W35" i="16"/>
  <c r="X35" i="16"/>
  <c r="D35" i="16"/>
  <c r="V34" i="16"/>
  <c r="T34" i="16"/>
  <c r="R34" i="16"/>
  <c r="P34" i="16"/>
  <c r="N34" i="16"/>
  <c r="L34" i="16"/>
  <c r="J34" i="16"/>
  <c r="H34" i="16"/>
  <c r="W34" i="16"/>
  <c r="X34" i="16"/>
  <c r="D34" i="16"/>
  <c r="V33" i="16"/>
  <c r="T33" i="16"/>
  <c r="R33" i="16"/>
  <c r="P33" i="16"/>
  <c r="N33" i="16"/>
  <c r="L33" i="16"/>
  <c r="J33" i="16"/>
  <c r="H33" i="16"/>
  <c r="W33" i="16"/>
  <c r="X33" i="16"/>
  <c r="D33" i="16"/>
  <c r="V32" i="16"/>
  <c r="T32" i="16"/>
  <c r="R32" i="16"/>
  <c r="P32" i="16"/>
  <c r="N32" i="16"/>
  <c r="L32" i="16"/>
  <c r="J32" i="16"/>
  <c r="H32" i="16"/>
  <c r="W32" i="16"/>
  <c r="X32" i="16"/>
  <c r="D32" i="16"/>
  <c r="V31" i="16"/>
  <c r="T31" i="16"/>
  <c r="R31" i="16"/>
  <c r="P31" i="16"/>
  <c r="N31" i="16"/>
  <c r="L31" i="16"/>
  <c r="J31" i="16"/>
  <c r="H31" i="16"/>
  <c r="W31" i="16"/>
  <c r="X31" i="16"/>
  <c r="D31" i="16"/>
  <c r="AC30" i="16"/>
  <c r="AA30" i="16"/>
  <c r="V30" i="16"/>
  <c r="T30" i="16"/>
  <c r="R30" i="16"/>
  <c r="P30" i="16"/>
  <c r="N30" i="16"/>
  <c r="L30" i="16"/>
  <c r="J30" i="16"/>
  <c r="H30" i="16"/>
  <c r="W30" i="16"/>
  <c r="X30" i="16"/>
  <c r="D30" i="16"/>
  <c r="AC29" i="16"/>
  <c r="AA29" i="16"/>
  <c r="V29" i="16"/>
  <c r="T29" i="16"/>
  <c r="R29" i="16"/>
  <c r="P29" i="16"/>
  <c r="N29" i="16"/>
  <c r="L29" i="16"/>
  <c r="J29" i="16"/>
  <c r="H29" i="16"/>
  <c r="W29" i="16"/>
  <c r="X29" i="16"/>
  <c r="D29" i="16"/>
  <c r="AC28" i="16"/>
  <c r="AA28" i="16"/>
  <c r="V28" i="16"/>
  <c r="T28" i="16"/>
  <c r="R28" i="16"/>
  <c r="P28" i="16"/>
  <c r="N28" i="16"/>
  <c r="L28" i="16"/>
  <c r="J28" i="16"/>
  <c r="H28" i="16"/>
  <c r="W28" i="16"/>
  <c r="X28" i="16"/>
  <c r="D28" i="16"/>
  <c r="AC27" i="16"/>
  <c r="AA27" i="16"/>
  <c r="V27" i="16"/>
  <c r="T27" i="16"/>
  <c r="R27" i="16"/>
  <c r="P27" i="16"/>
  <c r="N27" i="16"/>
  <c r="L27" i="16"/>
  <c r="J27" i="16"/>
  <c r="H27" i="16"/>
  <c r="W27" i="16"/>
  <c r="X27" i="16"/>
  <c r="D27" i="16"/>
  <c r="V26" i="16"/>
  <c r="T26" i="16"/>
  <c r="R26" i="16"/>
  <c r="P26" i="16"/>
  <c r="N26" i="16"/>
  <c r="L26" i="16"/>
  <c r="J26" i="16"/>
  <c r="H26" i="16"/>
  <c r="W26" i="16"/>
  <c r="X26" i="16"/>
  <c r="D26" i="16"/>
  <c r="V25" i="16"/>
  <c r="T25" i="16"/>
  <c r="R25" i="16"/>
  <c r="P25" i="16"/>
  <c r="N25" i="16"/>
  <c r="L25" i="16"/>
  <c r="J25" i="16"/>
  <c r="H25" i="16"/>
  <c r="W25" i="16"/>
  <c r="X25" i="16"/>
  <c r="D25" i="16"/>
  <c r="V24" i="16"/>
  <c r="T24" i="16"/>
  <c r="R24" i="16"/>
  <c r="P24" i="16"/>
  <c r="N24" i="16"/>
  <c r="L24" i="16"/>
  <c r="J24" i="16"/>
  <c r="H24" i="16"/>
  <c r="W24" i="16"/>
  <c r="X24" i="16"/>
  <c r="D24" i="16"/>
  <c r="V23" i="16"/>
  <c r="T23" i="16"/>
  <c r="R23" i="16"/>
  <c r="P23" i="16"/>
  <c r="N23" i="16"/>
  <c r="L23" i="16"/>
  <c r="J23" i="16"/>
  <c r="H23" i="16"/>
  <c r="W23" i="16"/>
  <c r="X23" i="16"/>
  <c r="D23" i="16"/>
  <c r="V22" i="16"/>
  <c r="T22" i="16"/>
  <c r="R22" i="16"/>
  <c r="P22" i="16"/>
  <c r="N22" i="16"/>
  <c r="L22" i="16"/>
  <c r="J22" i="16"/>
  <c r="H22" i="16"/>
  <c r="W22" i="16"/>
  <c r="X22" i="16"/>
  <c r="D22" i="16"/>
  <c r="V21" i="16"/>
  <c r="T21" i="16"/>
  <c r="R21" i="16"/>
  <c r="P21" i="16"/>
  <c r="N21" i="16"/>
  <c r="L21" i="16"/>
  <c r="J21" i="16"/>
  <c r="H21" i="16"/>
  <c r="W21" i="16"/>
  <c r="X21" i="16"/>
  <c r="D21" i="16"/>
  <c r="V20" i="16"/>
  <c r="T20" i="16"/>
  <c r="R20" i="16"/>
  <c r="P20" i="16"/>
  <c r="N20" i="16"/>
  <c r="L20" i="16"/>
  <c r="J20" i="16"/>
  <c r="H20" i="16"/>
  <c r="W20" i="16"/>
  <c r="X20" i="16"/>
  <c r="D20" i="16"/>
  <c r="V19" i="16"/>
  <c r="T19" i="16"/>
  <c r="R19" i="16"/>
  <c r="P19" i="16"/>
  <c r="N19" i="16"/>
  <c r="L19" i="16"/>
  <c r="J19" i="16"/>
  <c r="H19" i="16"/>
  <c r="W19" i="16"/>
  <c r="X19" i="16"/>
  <c r="D19" i="16"/>
  <c r="V18" i="16"/>
  <c r="T18" i="16"/>
  <c r="R18" i="16"/>
  <c r="P18" i="16"/>
  <c r="N18" i="16"/>
  <c r="L18" i="16"/>
  <c r="J18" i="16"/>
  <c r="H18" i="16"/>
  <c r="W18" i="16"/>
  <c r="X18" i="16"/>
  <c r="D18" i="16"/>
  <c r="V17" i="16"/>
  <c r="T17" i="16"/>
  <c r="R17" i="16"/>
  <c r="P17" i="16"/>
  <c r="N17" i="16"/>
  <c r="L17" i="16"/>
  <c r="J17" i="16"/>
  <c r="H17" i="16"/>
  <c r="W17" i="16"/>
  <c r="X17" i="16"/>
  <c r="D17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V16" i="16"/>
  <c r="T16" i="16"/>
  <c r="R16" i="16"/>
  <c r="P16" i="16"/>
  <c r="N16" i="16"/>
  <c r="L16" i="16"/>
  <c r="J16" i="16"/>
  <c r="H16" i="16"/>
  <c r="W16" i="16"/>
  <c r="X16" i="16"/>
  <c r="D16" i="16"/>
  <c r="V15" i="16"/>
  <c r="T15" i="16"/>
  <c r="R15" i="16"/>
  <c r="P15" i="16"/>
  <c r="N15" i="16"/>
  <c r="L15" i="16"/>
  <c r="J15" i="16"/>
  <c r="H15" i="16"/>
  <c r="W15" i="16"/>
  <c r="X15" i="16"/>
  <c r="D15" i="16"/>
  <c r="AA17" i="16"/>
  <c r="V13" i="16"/>
  <c r="T13" i="16"/>
  <c r="R13" i="16"/>
  <c r="P13" i="16"/>
  <c r="N13" i="16"/>
  <c r="L13" i="16"/>
  <c r="J13" i="16"/>
  <c r="H13" i="16"/>
  <c r="AA6" i="16"/>
  <c r="AA5" i="16"/>
  <c r="E5" i="16"/>
  <c r="V46" i="15"/>
  <c r="T46" i="15"/>
  <c r="R46" i="15"/>
  <c r="P46" i="15"/>
  <c r="N46" i="15"/>
  <c r="L46" i="15"/>
  <c r="J46" i="15"/>
  <c r="H46" i="15"/>
  <c r="V45" i="15"/>
  <c r="T45" i="15"/>
  <c r="R45" i="15"/>
  <c r="P45" i="15"/>
  <c r="N45" i="15"/>
  <c r="L45" i="15"/>
  <c r="J45" i="15"/>
  <c r="H45" i="15"/>
  <c r="V44" i="15"/>
  <c r="T44" i="15"/>
  <c r="R44" i="15"/>
  <c r="P44" i="15"/>
  <c r="N44" i="15"/>
  <c r="L44" i="15"/>
  <c r="J44" i="15"/>
  <c r="H44" i="15"/>
  <c r="W44" i="15"/>
  <c r="X44" i="15"/>
  <c r="D44" i="15"/>
  <c r="V43" i="15"/>
  <c r="T43" i="15"/>
  <c r="R43" i="15"/>
  <c r="P43" i="15"/>
  <c r="N43" i="15"/>
  <c r="L43" i="15"/>
  <c r="J43" i="15"/>
  <c r="H43" i="15"/>
  <c r="W43" i="15"/>
  <c r="X43" i="15"/>
  <c r="D43" i="15"/>
  <c r="V42" i="15"/>
  <c r="T42" i="15"/>
  <c r="R42" i="15"/>
  <c r="P42" i="15"/>
  <c r="N42" i="15"/>
  <c r="L42" i="15"/>
  <c r="J42" i="15"/>
  <c r="H42" i="15"/>
  <c r="W42" i="15"/>
  <c r="X42" i="15"/>
  <c r="D42" i="15"/>
  <c r="V41" i="15"/>
  <c r="T41" i="15"/>
  <c r="R41" i="15"/>
  <c r="P41" i="15"/>
  <c r="N41" i="15"/>
  <c r="L41" i="15"/>
  <c r="J41" i="15"/>
  <c r="H41" i="15"/>
  <c r="W41" i="15"/>
  <c r="X41" i="15"/>
  <c r="D41" i="15"/>
  <c r="V40" i="15"/>
  <c r="T40" i="15"/>
  <c r="R40" i="15"/>
  <c r="P40" i="15"/>
  <c r="N40" i="15"/>
  <c r="L40" i="15"/>
  <c r="J40" i="15"/>
  <c r="H40" i="15"/>
  <c r="W40" i="15"/>
  <c r="X40" i="15"/>
  <c r="D40" i="15"/>
  <c r="V39" i="15"/>
  <c r="T39" i="15"/>
  <c r="R39" i="15"/>
  <c r="P39" i="15"/>
  <c r="N39" i="15"/>
  <c r="L39" i="15"/>
  <c r="J39" i="15"/>
  <c r="H39" i="15"/>
  <c r="W39" i="15"/>
  <c r="X39" i="15"/>
  <c r="D39" i="15"/>
  <c r="V38" i="15"/>
  <c r="T38" i="15"/>
  <c r="R38" i="15"/>
  <c r="P38" i="15"/>
  <c r="N38" i="15"/>
  <c r="L38" i="15"/>
  <c r="J38" i="15"/>
  <c r="H38" i="15"/>
  <c r="W38" i="15"/>
  <c r="X38" i="15"/>
  <c r="D38" i="15"/>
  <c r="V37" i="15"/>
  <c r="T37" i="15"/>
  <c r="R37" i="15"/>
  <c r="P37" i="15"/>
  <c r="N37" i="15"/>
  <c r="L37" i="15"/>
  <c r="J37" i="15"/>
  <c r="H37" i="15"/>
  <c r="W37" i="15"/>
  <c r="X37" i="15"/>
  <c r="V36" i="15"/>
  <c r="T36" i="15"/>
  <c r="R36" i="15"/>
  <c r="P36" i="15"/>
  <c r="N36" i="15"/>
  <c r="L36" i="15"/>
  <c r="J36" i="15"/>
  <c r="H36" i="15"/>
  <c r="W36" i="15"/>
  <c r="X36" i="15"/>
  <c r="D36" i="15"/>
  <c r="V35" i="15"/>
  <c r="T35" i="15"/>
  <c r="R35" i="15"/>
  <c r="P35" i="15"/>
  <c r="N35" i="15"/>
  <c r="L35" i="15"/>
  <c r="J35" i="15"/>
  <c r="H35" i="15"/>
  <c r="W35" i="15"/>
  <c r="X35" i="15"/>
  <c r="D35" i="15"/>
  <c r="V34" i="15"/>
  <c r="T34" i="15"/>
  <c r="R34" i="15"/>
  <c r="P34" i="15"/>
  <c r="N34" i="15"/>
  <c r="L34" i="15"/>
  <c r="J34" i="15"/>
  <c r="H34" i="15"/>
  <c r="W34" i="15"/>
  <c r="X34" i="15"/>
  <c r="D34" i="15"/>
  <c r="V33" i="15"/>
  <c r="T33" i="15"/>
  <c r="R33" i="15"/>
  <c r="P33" i="15"/>
  <c r="N33" i="15"/>
  <c r="L33" i="15"/>
  <c r="J33" i="15"/>
  <c r="H33" i="15"/>
  <c r="W33" i="15"/>
  <c r="X33" i="15"/>
  <c r="D33" i="15"/>
  <c r="V32" i="15"/>
  <c r="T32" i="15"/>
  <c r="R32" i="15"/>
  <c r="P32" i="15"/>
  <c r="N32" i="15"/>
  <c r="L32" i="15"/>
  <c r="J32" i="15"/>
  <c r="H32" i="15"/>
  <c r="W32" i="15"/>
  <c r="X32" i="15"/>
  <c r="D32" i="15"/>
  <c r="V31" i="15"/>
  <c r="T31" i="15"/>
  <c r="R31" i="15"/>
  <c r="P31" i="15"/>
  <c r="N31" i="15"/>
  <c r="L31" i="15"/>
  <c r="J31" i="15"/>
  <c r="H31" i="15"/>
  <c r="W31" i="15"/>
  <c r="X31" i="15"/>
  <c r="D31" i="15"/>
  <c r="AC30" i="15"/>
  <c r="AA30" i="15"/>
  <c r="V30" i="15"/>
  <c r="T30" i="15"/>
  <c r="R30" i="15"/>
  <c r="P30" i="15"/>
  <c r="N30" i="15"/>
  <c r="L30" i="15"/>
  <c r="J30" i="15"/>
  <c r="H30" i="15"/>
  <c r="W30" i="15"/>
  <c r="X30" i="15"/>
  <c r="D30" i="15"/>
  <c r="AC29" i="15"/>
  <c r="AA29" i="15"/>
  <c r="V29" i="15"/>
  <c r="T29" i="15"/>
  <c r="R29" i="15"/>
  <c r="P29" i="15"/>
  <c r="N29" i="15"/>
  <c r="L29" i="15"/>
  <c r="J29" i="15"/>
  <c r="H29" i="15"/>
  <c r="W29" i="15"/>
  <c r="X29" i="15"/>
  <c r="D29" i="15"/>
  <c r="AC28" i="15"/>
  <c r="AA28" i="15"/>
  <c r="V28" i="15"/>
  <c r="T28" i="15"/>
  <c r="R28" i="15"/>
  <c r="P28" i="15"/>
  <c r="N28" i="15"/>
  <c r="L28" i="15"/>
  <c r="J28" i="15"/>
  <c r="H28" i="15"/>
  <c r="W28" i="15"/>
  <c r="X28" i="15"/>
  <c r="D28" i="15"/>
  <c r="AC27" i="15"/>
  <c r="AA27" i="15"/>
  <c r="V27" i="15"/>
  <c r="T27" i="15"/>
  <c r="R27" i="15"/>
  <c r="P27" i="15"/>
  <c r="N27" i="15"/>
  <c r="L27" i="15"/>
  <c r="J27" i="15"/>
  <c r="H27" i="15"/>
  <c r="W27" i="15"/>
  <c r="X27" i="15"/>
  <c r="D27" i="15"/>
  <c r="V26" i="15"/>
  <c r="T26" i="15"/>
  <c r="R26" i="15"/>
  <c r="P26" i="15"/>
  <c r="N26" i="15"/>
  <c r="L26" i="15"/>
  <c r="J26" i="15"/>
  <c r="H26" i="15"/>
  <c r="W26" i="15"/>
  <c r="X26" i="15"/>
  <c r="D26" i="15"/>
  <c r="V25" i="15"/>
  <c r="T25" i="15"/>
  <c r="R25" i="15"/>
  <c r="P25" i="15"/>
  <c r="N25" i="15"/>
  <c r="L25" i="15"/>
  <c r="J25" i="15"/>
  <c r="H25" i="15"/>
  <c r="W25" i="15"/>
  <c r="X25" i="15"/>
  <c r="D25" i="15"/>
  <c r="V24" i="15"/>
  <c r="T24" i="15"/>
  <c r="R24" i="15"/>
  <c r="P24" i="15"/>
  <c r="N24" i="15"/>
  <c r="L24" i="15"/>
  <c r="J24" i="15"/>
  <c r="H24" i="15"/>
  <c r="W24" i="15"/>
  <c r="X24" i="15"/>
  <c r="D24" i="15"/>
  <c r="V23" i="15"/>
  <c r="T23" i="15"/>
  <c r="R23" i="15"/>
  <c r="P23" i="15"/>
  <c r="N23" i="15"/>
  <c r="L23" i="15"/>
  <c r="J23" i="15"/>
  <c r="H23" i="15"/>
  <c r="W23" i="15"/>
  <c r="X23" i="15"/>
  <c r="D23" i="15"/>
  <c r="V22" i="15"/>
  <c r="T22" i="15"/>
  <c r="R22" i="15"/>
  <c r="P22" i="15"/>
  <c r="N22" i="15"/>
  <c r="L22" i="15"/>
  <c r="J22" i="15"/>
  <c r="H22" i="15"/>
  <c r="W22" i="15"/>
  <c r="X22" i="15"/>
  <c r="D22" i="15"/>
  <c r="V21" i="15"/>
  <c r="T21" i="15"/>
  <c r="R21" i="15"/>
  <c r="P21" i="15"/>
  <c r="N21" i="15"/>
  <c r="L21" i="15"/>
  <c r="J21" i="15"/>
  <c r="H21" i="15"/>
  <c r="W21" i="15"/>
  <c r="X21" i="15"/>
  <c r="D21" i="15"/>
  <c r="V20" i="15"/>
  <c r="T20" i="15"/>
  <c r="R20" i="15"/>
  <c r="P20" i="15"/>
  <c r="N20" i="15"/>
  <c r="L20" i="15"/>
  <c r="J20" i="15"/>
  <c r="H20" i="15"/>
  <c r="W20" i="15"/>
  <c r="X20" i="15"/>
  <c r="D20" i="15"/>
  <c r="V19" i="15"/>
  <c r="T19" i="15"/>
  <c r="R19" i="15"/>
  <c r="P19" i="15"/>
  <c r="N19" i="15"/>
  <c r="L19" i="15"/>
  <c r="J19" i="15"/>
  <c r="H19" i="15"/>
  <c r="W19" i="15"/>
  <c r="X19" i="15"/>
  <c r="D19" i="15"/>
  <c r="V18" i="15"/>
  <c r="T18" i="15"/>
  <c r="R18" i="15"/>
  <c r="P18" i="15"/>
  <c r="N18" i="15"/>
  <c r="L18" i="15"/>
  <c r="J18" i="15"/>
  <c r="H18" i="15"/>
  <c r="W18" i="15"/>
  <c r="X18" i="15"/>
  <c r="D18" i="15"/>
  <c r="V17" i="15"/>
  <c r="T17" i="15"/>
  <c r="R17" i="15"/>
  <c r="P17" i="15"/>
  <c r="N17" i="15"/>
  <c r="L17" i="15"/>
  <c r="J17" i="15"/>
  <c r="H17" i="15"/>
  <c r="W17" i="15"/>
  <c r="X17" i="15"/>
  <c r="D17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V16" i="15"/>
  <c r="T16" i="15"/>
  <c r="R16" i="15"/>
  <c r="P16" i="15"/>
  <c r="N16" i="15"/>
  <c r="L16" i="15"/>
  <c r="J16" i="15"/>
  <c r="H16" i="15"/>
  <c r="W16" i="15"/>
  <c r="X16" i="15"/>
  <c r="D16" i="15"/>
  <c r="V15" i="15"/>
  <c r="T15" i="15"/>
  <c r="R15" i="15"/>
  <c r="P15" i="15"/>
  <c r="N15" i="15"/>
  <c r="L15" i="15"/>
  <c r="J15" i="15"/>
  <c r="H15" i="15"/>
  <c r="W15" i="15"/>
  <c r="X15" i="15"/>
  <c r="D15" i="15"/>
  <c r="AA21" i="15"/>
  <c r="V13" i="15"/>
  <c r="T13" i="15"/>
  <c r="R13" i="15"/>
  <c r="P13" i="15"/>
  <c r="N13" i="15"/>
  <c r="L13" i="15"/>
  <c r="J13" i="15"/>
  <c r="H13" i="15"/>
  <c r="AA6" i="15"/>
  <c r="AA5" i="15"/>
  <c r="E5" i="15"/>
  <c r="V46" i="14"/>
  <c r="T46" i="14"/>
  <c r="R46" i="14"/>
  <c r="P46" i="14"/>
  <c r="N46" i="14"/>
  <c r="L46" i="14"/>
  <c r="J46" i="14"/>
  <c r="H46" i="14"/>
  <c r="V45" i="14"/>
  <c r="T45" i="14"/>
  <c r="R45" i="14"/>
  <c r="P45" i="14"/>
  <c r="N45" i="14"/>
  <c r="L45" i="14"/>
  <c r="J45" i="14"/>
  <c r="H45" i="14"/>
  <c r="V44" i="14"/>
  <c r="T44" i="14"/>
  <c r="R44" i="14"/>
  <c r="P44" i="14"/>
  <c r="N44" i="14"/>
  <c r="L44" i="14"/>
  <c r="J44" i="14"/>
  <c r="H44" i="14"/>
  <c r="W44" i="14"/>
  <c r="X44" i="14"/>
  <c r="D44" i="14"/>
  <c r="V43" i="14"/>
  <c r="T43" i="14"/>
  <c r="R43" i="14"/>
  <c r="P43" i="14"/>
  <c r="N43" i="14"/>
  <c r="L43" i="14"/>
  <c r="J43" i="14"/>
  <c r="H43" i="14"/>
  <c r="W43" i="14"/>
  <c r="X43" i="14"/>
  <c r="D43" i="14"/>
  <c r="V42" i="14"/>
  <c r="T42" i="14"/>
  <c r="R42" i="14"/>
  <c r="P42" i="14"/>
  <c r="N42" i="14"/>
  <c r="L42" i="14"/>
  <c r="J42" i="14"/>
  <c r="H42" i="14"/>
  <c r="W42" i="14"/>
  <c r="X42" i="14"/>
  <c r="D42" i="14"/>
  <c r="V41" i="14"/>
  <c r="T41" i="14"/>
  <c r="R41" i="14"/>
  <c r="P41" i="14"/>
  <c r="N41" i="14"/>
  <c r="L41" i="14"/>
  <c r="J41" i="14"/>
  <c r="H41" i="14"/>
  <c r="W41" i="14"/>
  <c r="X41" i="14"/>
  <c r="D41" i="14"/>
  <c r="V40" i="14"/>
  <c r="T40" i="14"/>
  <c r="R40" i="14"/>
  <c r="P40" i="14"/>
  <c r="N40" i="14"/>
  <c r="L40" i="14"/>
  <c r="J40" i="14"/>
  <c r="H40" i="14"/>
  <c r="W40" i="14"/>
  <c r="X40" i="14"/>
  <c r="D40" i="14"/>
  <c r="V39" i="14"/>
  <c r="T39" i="14"/>
  <c r="R39" i="14"/>
  <c r="P39" i="14"/>
  <c r="N39" i="14"/>
  <c r="L39" i="14"/>
  <c r="J39" i="14"/>
  <c r="H39" i="14"/>
  <c r="W39" i="14"/>
  <c r="X39" i="14"/>
  <c r="D39" i="14"/>
  <c r="V38" i="14"/>
  <c r="T38" i="14"/>
  <c r="R38" i="14"/>
  <c r="P38" i="14"/>
  <c r="N38" i="14"/>
  <c r="L38" i="14"/>
  <c r="J38" i="14"/>
  <c r="H38" i="14"/>
  <c r="W38" i="14"/>
  <c r="X38" i="14"/>
  <c r="D38" i="14"/>
  <c r="V37" i="14"/>
  <c r="T37" i="14"/>
  <c r="R37" i="14"/>
  <c r="P37" i="14"/>
  <c r="N37" i="14"/>
  <c r="L37" i="14"/>
  <c r="J37" i="14"/>
  <c r="H37" i="14"/>
  <c r="W37" i="14"/>
  <c r="X37" i="14"/>
  <c r="V36" i="14"/>
  <c r="T36" i="14"/>
  <c r="R36" i="14"/>
  <c r="P36" i="14"/>
  <c r="N36" i="14"/>
  <c r="L36" i="14"/>
  <c r="J36" i="14"/>
  <c r="H36" i="14"/>
  <c r="W36" i="14"/>
  <c r="X36" i="14"/>
  <c r="D36" i="14"/>
  <c r="V35" i="14"/>
  <c r="T35" i="14"/>
  <c r="R35" i="14"/>
  <c r="P35" i="14"/>
  <c r="N35" i="14"/>
  <c r="L35" i="14"/>
  <c r="J35" i="14"/>
  <c r="H35" i="14"/>
  <c r="W35" i="14"/>
  <c r="X35" i="14"/>
  <c r="D35" i="14"/>
  <c r="V34" i="14"/>
  <c r="T34" i="14"/>
  <c r="R34" i="14"/>
  <c r="P34" i="14"/>
  <c r="N34" i="14"/>
  <c r="L34" i="14"/>
  <c r="J34" i="14"/>
  <c r="H34" i="14"/>
  <c r="W34" i="14"/>
  <c r="X34" i="14"/>
  <c r="D34" i="14"/>
  <c r="V33" i="14"/>
  <c r="T33" i="14"/>
  <c r="R33" i="14"/>
  <c r="P33" i="14"/>
  <c r="N33" i="14"/>
  <c r="L33" i="14"/>
  <c r="J33" i="14"/>
  <c r="H33" i="14"/>
  <c r="W33" i="14"/>
  <c r="X33" i="14"/>
  <c r="D33" i="14"/>
  <c r="V32" i="14"/>
  <c r="T32" i="14"/>
  <c r="R32" i="14"/>
  <c r="P32" i="14"/>
  <c r="N32" i="14"/>
  <c r="L32" i="14"/>
  <c r="J32" i="14"/>
  <c r="H32" i="14"/>
  <c r="W32" i="14"/>
  <c r="X32" i="14"/>
  <c r="D32" i="14"/>
  <c r="V31" i="14"/>
  <c r="T31" i="14"/>
  <c r="R31" i="14"/>
  <c r="P31" i="14"/>
  <c r="N31" i="14"/>
  <c r="L31" i="14"/>
  <c r="J31" i="14"/>
  <c r="H31" i="14"/>
  <c r="W31" i="14"/>
  <c r="X31" i="14"/>
  <c r="D31" i="14"/>
  <c r="AC30" i="14"/>
  <c r="AA30" i="14"/>
  <c r="V30" i="14"/>
  <c r="T30" i="14"/>
  <c r="R30" i="14"/>
  <c r="P30" i="14"/>
  <c r="N30" i="14"/>
  <c r="L30" i="14"/>
  <c r="J30" i="14"/>
  <c r="H30" i="14"/>
  <c r="W30" i="14"/>
  <c r="X30" i="14"/>
  <c r="D30" i="14"/>
  <c r="AC29" i="14"/>
  <c r="AA29" i="14"/>
  <c r="V29" i="14"/>
  <c r="T29" i="14"/>
  <c r="R29" i="14"/>
  <c r="P29" i="14"/>
  <c r="N29" i="14"/>
  <c r="L29" i="14"/>
  <c r="J29" i="14"/>
  <c r="H29" i="14"/>
  <c r="W29" i="14"/>
  <c r="X29" i="14"/>
  <c r="D29" i="14"/>
  <c r="AC28" i="14"/>
  <c r="AA28" i="14"/>
  <c r="V28" i="14"/>
  <c r="T28" i="14"/>
  <c r="R28" i="14"/>
  <c r="P28" i="14"/>
  <c r="N28" i="14"/>
  <c r="L28" i="14"/>
  <c r="J28" i="14"/>
  <c r="H28" i="14"/>
  <c r="W28" i="14"/>
  <c r="X28" i="14"/>
  <c r="D28" i="14"/>
  <c r="AC27" i="14"/>
  <c r="AA27" i="14"/>
  <c r="V27" i="14"/>
  <c r="T27" i="14"/>
  <c r="R27" i="14"/>
  <c r="P27" i="14"/>
  <c r="N27" i="14"/>
  <c r="L27" i="14"/>
  <c r="J27" i="14"/>
  <c r="H27" i="14"/>
  <c r="W27" i="14"/>
  <c r="X27" i="14"/>
  <c r="D27" i="14"/>
  <c r="V26" i="14"/>
  <c r="T26" i="14"/>
  <c r="R26" i="14"/>
  <c r="P26" i="14"/>
  <c r="N26" i="14"/>
  <c r="L26" i="14"/>
  <c r="J26" i="14"/>
  <c r="H26" i="14"/>
  <c r="W26" i="14"/>
  <c r="X26" i="14"/>
  <c r="D26" i="14"/>
  <c r="V25" i="14"/>
  <c r="T25" i="14"/>
  <c r="R25" i="14"/>
  <c r="P25" i="14"/>
  <c r="N25" i="14"/>
  <c r="L25" i="14"/>
  <c r="J25" i="14"/>
  <c r="H25" i="14"/>
  <c r="W25" i="14"/>
  <c r="X25" i="14"/>
  <c r="D25" i="14"/>
  <c r="V24" i="14"/>
  <c r="T24" i="14"/>
  <c r="R24" i="14"/>
  <c r="P24" i="14"/>
  <c r="N24" i="14"/>
  <c r="L24" i="14"/>
  <c r="J24" i="14"/>
  <c r="H24" i="14"/>
  <c r="W24" i="14"/>
  <c r="X24" i="14"/>
  <c r="D24" i="14"/>
  <c r="V23" i="14"/>
  <c r="T23" i="14"/>
  <c r="R23" i="14"/>
  <c r="P23" i="14"/>
  <c r="N23" i="14"/>
  <c r="L23" i="14"/>
  <c r="J23" i="14"/>
  <c r="H23" i="14"/>
  <c r="W23" i="14"/>
  <c r="X23" i="14"/>
  <c r="D23" i="14"/>
  <c r="V22" i="14"/>
  <c r="T22" i="14"/>
  <c r="R22" i="14"/>
  <c r="P22" i="14"/>
  <c r="N22" i="14"/>
  <c r="L22" i="14"/>
  <c r="J22" i="14"/>
  <c r="H22" i="14"/>
  <c r="W22" i="14"/>
  <c r="X22" i="14"/>
  <c r="D22" i="14"/>
  <c r="V21" i="14"/>
  <c r="T21" i="14"/>
  <c r="R21" i="14"/>
  <c r="P21" i="14"/>
  <c r="N21" i="14"/>
  <c r="L21" i="14"/>
  <c r="J21" i="14"/>
  <c r="H21" i="14"/>
  <c r="W21" i="14"/>
  <c r="X21" i="14"/>
  <c r="D21" i="14"/>
  <c r="V20" i="14"/>
  <c r="T20" i="14"/>
  <c r="R20" i="14"/>
  <c r="P20" i="14"/>
  <c r="N20" i="14"/>
  <c r="L20" i="14"/>
  <c r="J20" i="14"/>
  <c r="H20" i="14"/>
  <c r="W20" i="14"/>
  <c r="X20" i="14"/>
  <c r="D20" i="14"/>
  <c r="V19" i="14"/>
  <c r="T19" i="14"/>
  <c r="R19" i="14"/>
  <c r="P19" i="14"/>
  <c r="N19" i="14"/>
  <c r="L19" i="14"/>
  <c r="J19" i="14"/>
  <c r="H19" i="14"/>
  <c r="W19" i="14"/>
  <c r="X19" i="14"/>
  <c r="D19" i="14"/>
  <c r="V18" i="14"/>
  <c r="T18" i="14"/>
  <c r="R18" i="14"/>
  <c r="P18" i="14"/>
  <c r="N18" i="14"/>
  <c r="L18" i="14"/>
  <c r="J18" i="14"/>
  <c r="H18" i="14"/>
  <c r="W18" i="14"/>
  <c r="X18" i="14"/>
  <c r="D18" i="14"/>
  <c r="V17" i="14"/>
  <c r="T17" i="14"/>
  <c r="R17" i="14"/>
  <c r="P17" i="14"/>
  <c r="N17" i="14"/>
  <c r="L17" i="14"/>
  <c r="J17" i="14"/>
  <c r="H17" i="14"/>
  <c r="W17" i="14"/>
  <c r="X17" i="14"/>
  <c r="D17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V16" i="14"/>
  <c r="T16" i="14"/>
  <c r="R16" i="14"/>
  <c r="P16" i="14"/>
  <c r="N16" i="14"/>
  <c r="L16" i="14"/>
  <c r="J16" i="14"/>
  <c r="H16" i="14"/>
  <c r="W16" i="14"/>
  <c r="X16" i="14"/>
  <c r="D16" i="14"/>
  <c r="V15" i="14"/>
  <c r="T15" i="14"/>
  <c r="R15" i="14"/>
  <c r="P15" i="14"/>
  <c r="N15" i="14"/>
  <c r="L15" i="14"/>
  <c r="J15" i="14"/>
  <c r="H15" i="14"/>
  <c r="W15" i="14"/>
  <c r="X15" i="14"/>
  <c r="D15" i="14"/>
  <c r="AA19" i="14"/>
  <c r="V13" i="14"/>
  <c r="T13" i="14"/>
  <c r="R13" i="14"/>
  <c r="P13" i="14"/>
  <c r="N13" i="14"/>
  <c r="L13" i="14"/>
  <c r="J13" i="14"/>
  <c r="H13" i="14"/>
  <c r="AA6" i="14"/>
  <c r="AA5" i="14"/>
  <c r="E5" i="14"/>
  <c r="V46" i="13"/>
  <c r="T46" i="13"/>
  <c r="R46" i="13"/>
  <c r="P46" i="13"/>
  <c r="N46" i="13"/>
  <c r="L46" i="13"/>
  <c r="J46" i="13"/>
  <c r="H46" i="13"/>
  <c r="V45" i="13"/>
  <c r="T45" i="13"/>
  <c r="R45" i="13"/>
  <c r="P45" i="13"/>
  <c r="N45" i="13"/>
  <c r="L45" i="13"/>
  <c r="J45" i="13"/>
  <c r="H45" i="13"/>
  <c r="V44" i="13"/>
  <c r="T44" i="13"/>
  <c r="R44" i="13"/>
  <c r="P44" i="13"/>
  <c r="N44" i="13"/>
  <c r="L44" i="13"/>
  <c r="J44" i="13"/>
  <c r="H44" i="13"/>
  <c r="W44" i="13"/>
  <c r="X44" i="13"/>
  <c r="D44" i="13"/>
  <c r="V43" i="13"/>
  <c r="T43" i="13"/>
  <c r="R43" i="13"/>
  <c r="P43" i="13"/>
  <c r="N43" i="13"/>
  <c r="L43" i="13"/>
  <c r="J43" i="13"/>
  <c r="H43" i="13"/>
  <c r="W43" i="13"/>
  <c r="X43" i="13"/>
  <c r="D43" i="13"/>
  <c r="V42" i="13"/>
  <c r="T42" i="13"/>
  <c r="R42" i="13"/>
  <c r="P42" i="13"/>
  <c r="N42" i="13"/>
  <c r="L42" i="13"/>
  <c r="J42" i="13"/>
  <c r="H42" i="13"/>
  <c r="W42" i="13"/>
  <c r="X42" i="13"/>
  <c r="D42" i="13"/>
  <c r="V41" i="13"/>
  <c r="T41" i="13"/>
  <c r="R41" i="13"/>
  <c r="P41" i="13"/>
  <c r="N41" i="13"/>
  <c r="L41" i="13"/>
  <c r="J41" i="13"/>
  <c r="H41" i="13"/>
  <c r="W41" i="13"/>
  <c r="X41" i="13"/>
  <c r="D41" i="13"/>
  <c r="V40" i="13"/>
  <c r="T40" i="13"/>
  <c r="R40" i="13"/>
  <c r="P40" i="13"/>
  <c r="N40" i="13"/>
  <c r="L40" i="13"/>
  <c r="J40" i="13"/>
  <c r="H40" i="13"/>
  <c r="W40" i="13"/>
  <c r="X40" i="13"/>
  <c r="D40" i="13"/>
  <c r="V39" i="13"/>
  <c r="T39" i="13"/>
  <c r="R39" i="13"/>
  <c r="P39" i="13"/>
  <c r="N39" i="13"/>
  <c r="L39" i="13"/>
  <c r="J39" i="13"/>
  <c r="H39" i="13"/>
  <c r="W39" i="13"/>
  <c r="X39" i="13"/>
  <c r="D39" i="13"/>
  <c r="V38" i="13"/>
  <c r="T38" i="13"/>
  <c r="R38" i="13"/>
  <c r="P38" i="13"/>
  <c r="N38" i="13"/>
  <c r="L38" i="13"/>
  <c r="J38" i="13"/>
  <c r="H38" i="13"/>
  <c r="W38" i="13"/>
  <c r="X38" i="13"/>
  <c r="D38" i="13"/>
  <c r="V37" i="13"/>
  <c r="T37" i="13"/>
  <c r="R37" i="13"/>
  <c r="P37" i="13"/>
  <c r="N37" i="13"/>
  <c r="L37" i="13"/>
  <c r="J37" i="13"/>
  <c r="H37" i="13"/>
  <c r="W37" i="13"/>
  <c r="X37" i="13"/>
  <c r="V36" i="13"/>
  <c r="T36" i="13"/>
  <c r="R36" i="13"/>
  <c r="P36" i="13"/>
  <c r="N36" i="13"/>
  <c r="L36" i="13"/>
  <c r="J36" i="13"/>
  <c r="H36" i="13"/>
  <c r="W36" i="13"/>
  <c r="X36" i="13"/>
  <c r="D36" i="13"/>
  <c r="V35" i="13"/>
  <c r="T35" i="13"/>
  <c r="R35" i="13"/>
  <c r="P35" i="13"/>
  <c r="N35" i="13"/>
  <c r="L35" i="13"/>
  <c r="J35" i="13"/>
  <c r="H35" i="13"/>
  <c r="W35" i="13"/>
  <c r="X35" i="13"/>
  <c r="D35" i="13"/>
  <c r="V34" i="13"/>
  <c r="T34" i="13"/>
  <c r="R34" i="13"/>
  <c r="P34" i="13"/>
  <c r="N34" i="13"/>
  <c r="L34" i="13"/>
  <c r="J34" i="13"/>
  <c r="H34" i="13"/>
  <c r="W34" i="13"/>
  <c r="X34" i="13"/>
  <c r="D34" i="13"/>
  <c r="V33" i="13"/>
  <c r="T33" i="13"/>
  <c r="R33" i="13"/>
  <c r="P33" i="13"/>
  <c r="N33" i="13"/>
  <c r="L33" i="13"/>
  <c r="J33" i="13"/>
  <c r="H33" i="13"/>
  <c r="W33" i="13"/>
  <c r="X33" i="13"/>
  <c r="D33" i="13"/>
  <c r="V32" i="13"/>
  <c r="T32" i="13"/>
  <c r="R32" i="13"/>
  <c r="P32" i="13"/>
  <c r="N32" i="13"/>
  <c r="L32" i="13"/>
  <c r="J32" i="13"/>
  <c r="H32" i="13"/>
  <c r="W32" i="13"/>
  <c r="X32" i="13"/>
  <c r="D32" i="13"/>
  <c r="V31" i="13"/>
  <c r="T31" i="13"/>
  <c r="R31" i="13"/>
  <c r="P31" i="13"/>
  <c r="N31" i="13"/>
  <c r="L31" i="13"/>
  <c r="J31" i="13"/>
  <c r="H31" i="13"/>
  <c r="W31" i="13"/>
  <c r="X31" i="13"/>
  <c r="D31" i="13"/>
  <c r="AC30" i="13"/>
  <c r="AA30" i="13"/>
  <c r="V30" i="13"/>
  <c r="T30" i="13"/>
  <c r="R30" i="13"/>
  <c r="P30" i="13"/>
  <c r="N30" i="13"/>
  <c r="L30" i="13"/>
  <c r="J30" i="13"/>
  <c r="H30" i="13"/>
  <c r="W30" i="13"/>
  <c r="X30" i="13"/>
  <c r="D30" i="13"/>
  <c r="AC29" i="13"/>
  <c r="AA29" i="13"/>
  <c r="V29" i="13"/>
  <c r="T29" i="13"/>
  <c r="R29" i="13"/>
  <c r="P29" i="13"/>
  <c r="N29" i="13"/>
  <c r="L29" i="13"/>
  <c r="J29" i="13"/>
  <c r="H29" i="13"/>
  <c r="W29" i="13"/>
  <c r="X29" i="13"/>
  <c r="D29" i="13"/>
  <c r="AC28" i="13"/>
  <c r="AA28" i="13"/>
  <c r="V28" i="13"/>
  <c r="T28" i="13"/>
  <c r="R28" i="13"/>
  <c r="P28" i="13"/>
  <c r="N28" i="13"/>
  <c r="L28" i="13"/>
  <c r="J28" i="13"/>
  <c r="H28" i="13"/>
  <c r="W28" i="13"/>
  <c r="X28" i="13"/>
  <c r="D28" i="13"/>
  <c r="AC27" i="13"/>
  <c r="AA27" i="13"/>
  <c r="V27" i="13"/>
  <c r="T27" i="13"/>
  <c r="R27" i="13"/>
  <c r="P27" i="13"/>
  <c r="N27" i="13"/>
  <c r="L27" i="13"/>
  <c r="J27" i="13"/>
  <c r="H27" i="13"/>
  <c r="W27" i="13"/>
  <c r="X27" i="13"/>
  <c r="D27" i="13"/>
  <c r="V26" i="13"/>
  <c r="T26" i="13"/>
  <c r="R26" i="13"/>
  <c r="P26" i="13"/>
  <c r="N26" i="13"/>
  <c r="L26" i="13"/>
  <c r="J26" i="13"/>
  <c r="H26" i="13"/>
  <c r="W26" i="13"/>
  <c r="X26" i="13"/>
  <c r="D26" i="13"/>
  <c r="V25" i="13"/>
  <c r="T25" i="13"/>
  <c r="R25" i="13"/>
  <c r="P25" i="13"/>
  <c r="N25" i="13"/>
  <c r="L25" i="13"/>
  <c r="J25" i="13"/>
  <c r="H25" i="13"/>
  <c r="W25" i="13"/>
  <c r="X25" i="13"/>
  <c r="D25" i="13"/>
  <c r="H24" i="13"/>
  <c r="W24" i="13"/>
  <c r="X24" i="13"/>
  <c r="V24" i="13"/>
  <c r="T24" i="13"/>
  <c r="R24" i="13"/>
  <c r="P24" i="13"/>
  <c r="N24" i="13"/>
  <c r="L24" i="13"/>
  <c r="J24" i="13"/>
  <c r="D24" i="13"/>
  <c r="V23" i="13"/>
  <c r="T23" i="13"/>
  <c r="R23" i="13"/>
  <c r="P23" i="13"/>
  <c r="N23" i="13"/>
  <c r="L23" i="13"/>
  <c r="J23" i="13"/>
  <c r="H23" i="13"/>
  <c r="W23" i="13"/>
  <c r="X23" i="13"/>
  <c r="D23" i="13"/>
  <c r="V22" i="13"/>
  <c r="T22" i="13"/>
  <c r="R22" i="13"/>
  <c r="P22" i="13"/>
  <c r="N22" i="13"/>
  <c r="L22" i="13"/>
  <c r="J22" i="13"/>
  <c r="H22" i="13"/>
  <c r="W22" i="13"/>
  <c r="X22" i="13"/>
  <c r="D22" i="13"/>
  <c r="V21" i="13"/>
  <c r="T21" i="13"/>
  <c r="R21" i="13"/>
  <c r="P21" i="13"/>
  <c r="N21" i="13"/>
  <c r="L21" i="13"/>
  <c r="J21" i="13"/>
  <c r="H21" i="13"/>
  <c r="W21" i="13"/>
  <c r="X21" i="13"/>
  <c r="D21" i="13"/>
  <c r="V20" i="13"/>
  <c r="T20" i="13"/>
  <c r="R20" i="13"/>
  <c r="P20" i="13"/>
  <c r="N20" i="13"/>
  <c r="L20" i="13"/>
  <c r="J20" i="13"/>
  <c r="H20" i="13"/>
  <c r="W20" i="13"/>
  <c r="X20" i="13"/>
  <c r="D20" i="13"/>
  <c r="V19" i="13"/>
  <c r="T19" i="13"/>
  <c r="R19" i="13"/>
  <c r="P19" i="13"/>
  <c r="N19" i="13"/>
  <c r="L19" i="13"/>
  <c r="J19" i="13"/>
  <c r="H19" i="13"/>
  <c r="W19" i="13"/>
  <c r="X19" i="13"/>
  <c r="D19" i="13"/>
  <c r="V18" i="13"/>
  <c r="T18" i="13"/>
  <c r="R18" i="13"/>
  <c r="P18" i="13"/>
  <c r="N18" i="13"/>
  <c r="L18" i="13"/>
  <c r="J18" i="13"/>
  <c r="H18" i="13"/>
  <c r="W18" i="13"/>
  <c r="X18" i="13"/>
  <c r="D18" i="13"/>
  <c r="V17" i="13"/>
  <c r="T17" i="13"/>
  <c r="R17" i="13"/>
  <c r="P17" i="13"/>
  <c r="N17" i="13"/>
  <c r="L17" i="13"/>
  <c r="J17" i="13"/>
  <c r="H17" i="13"/>
  <c r="W17" i="13"/>
  <c r="X17" i="13"/>
  <c r="D17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V16" i="13"/>
  <c r="T16" i="13"/>
  <c r="R16" i="13"/>
  <c r="P16" i="13"/>
  <c r="N16" i="13"/>
  <c r="L16" i="13"/>
  <c r="J16" i="13"/>
  <c r="H16" i="13"/>
  <c r="W16" i="13"/>
  <c r="X16" i="13"/>
  <c r="D16" i="13"/>
  <c r="V15" i="13"/>
  <c r="T15" i="13"/>
  <c r="R15" i="13"/>
  <c r="P15" i="13"/>
  <c r="N15" i="13"/>
  <c r="L15" i="13"/>
  <c r="J15" i="13"/>
  <c r="H15" i="13"/>
  <c r="W15" i="13"/>
  <c r="X15" i="13"/>
  <c r="D15" i="13"/>
  <c r="AA19" i="13"/>
  <c r="V13" i="13"/>
  <c r="T13" i="13"/>
  <c r="R13" i="13"/>
  <c r="P13" i="13"/>
  <c r="N13" i="13"/>
  <c r="L13" i="13"/>
  <c r="J13" i="13"/>
  <c r="H13" i="13"/>
  <c r="AA6" i="13"/>
  <c r="AA5" i="13"/>
  <c r="E5" i="13"/>
  <c r="V46" i="12"/>
  <c r="T46" i="12"/>
  <c r="R46" i="12"/>
  <c r="P46" i="12"/>
  <c r="N46" i="12"/>
  <c r="L46" i="12"/>
  <c r="J46" i="12"/>
  <c r="H46" i="12"/>
  <c r="V45" i="12"/>
  <c r="T45" i="12"/>
  <c r="R45" i="12"/>
  <c r="P45" i="12"/>
  <c r="N45" i="12"/>
  <c r="L45" i="12"/>
  <c r="J45" i="12"/>
  <c r="H45" i="12"/>
  <c r="V44" i="12"/>
  <c r="T44" i="12"/>
  <c r="R44" i="12"/>
  <c r="P44" i="12"/>
  <c r="N44" i="12"/>
  <c r="L44" i="12"/>
  <c r="J44" i="12"/>
  <c r="H44" i="12"/>
  <c r="W44" i="12"/>
  <c r="X44" i="12"/>
  <c r="D44" i="12"/>
  <c r="V43" i="12"/>
  <c r="T43" i="12"/>
  <c r="R43" i="12"/>
  <c r="P43" i="12"/>
  <c r="N43" i="12"/>
  <c r="L43" i="12"/>
  <c r="J43" i="12"/>
  <c r="H43" i="12"/>
  <c r="W43" i="12"/>
  <c r="X43" i="12"/>
  <c r="D43" i="12"/>
  <c r="V42" i="12"/>
  <c r="T42" i="12"/>
  <c r="R42" i="12"/>
  <c r="P42" i="12"/>
  <c r="N42" i="12"/>
  <c r="L42" i="12"/>
  <c r="J42" i="12"/>
  <c r="H42" i="12"/>
  <c r="W42" i="12"/>
  <c r="X42" i="12"/>
  <c r="D42" i="12"/>
  <c r="V41" i="12"/>
  <c r="T41" i="12"/>
  <c r="R41" i="12"/>
  <c r="P41" i="12"/>
  <c r="N41" i="12"/>
  <c r="L41" i="12"/>
  <c r="J41" i="12"/>
  <c r="H41" i="12"/>
  <c r="W41" i="12"/>
  <c r="X41" i="12"/>
  <c r="D41" i="12"/>
  <c r="V40" i="12"/>
  <c r="T40" i="12"/>
  <c r="R40" i="12"/>
  <c r="P40" i="12"/>
  <c r="N40" i="12"/>
  <c r="L40" i="12"/>
  <c r="J40" i="12"/>
  <c r="H40" i="12"/>
  <c r="W40" i="12"/>
  <c r="X40" i="12"/>
  <c r="D40" i="12"/>
  <c r="V39" i="12"/>
  <c r="T39" i="12"/>
  <c r="R39" i="12"/>
  <c r="P39" i="12"/>
  <c r="N39" i="12"/>
  <c r="L39" i="12"/>
  <c r="J39" i="12"/>
  <c r="H39" i="12"/>
  <c r="W39" i="12"/>
  <c r="X39" i="12"/>
  <c r="D39" i="12"/>
  <c r="V38" i="12"/>
  <c r="T38" i="12"/>
  <c r="R38" i="12"/>
  <c r="P38" i="12"/>
  <c r="N38" i="12"/>
  <c r="L38" i="12"/>
  <c r="J38" i="12"/>
  <c r="H38" i="12"/>
  <c r="W38" i="12"/>
  <c r="X38" i="12"/>
  <c r="D38" i="12"/>
  <c r="V37" i="12"/>
  <c r="T37" i="12"/>
  <c r="R37" i="12"/>
  <c r="P37" i="12"/>
  <c r="N37" i="12"/>
  <c r="L37" i="12"/>
  <c r="J37" i="12"/>
  <c r="H37" i="12"/>
  <c r="W37" i="12"/>
  <c r="X37" i="12"/>
  <c r="V36" i="12"/>
  <c r="T36" i="12"/>
  <c r="R36" i="12"/>
  <c r="P36" i="12"/>
  <c r="N36" i="12"/>
  <c r="L36" i="12"/>
  <c r="J36" i="12"/>
  <c r="H36" i="12"/>
  <c r="W36" i="12"/>
  <c r="X36" i="12"/>
  <c r="D36" i="12"/>
  <c r="V35" i="12"/>
  <c r="T35" i="12"/>
  <c r="R35" i="12"/>
  <c r="P35" i="12"/>
  <c r="N35" i="12"/>
  <c r="L35" i="12"/>
  <c r="J35" i="12"/>
  <c r="H35" i="12"/>
  <c r="W35" i="12"/>
  <c r="X35" i="12"/>
  <c r="D35" i="12"/>
  <c r="V34" i="12"/>
  <c r="T34" i="12"/>
  <c r="R34" i="12"/>
  <c r="P34" i="12"/>
  <c r="N34" i="12"/>
  <c r="L34" i="12"/>
  <c r="J34" i="12"/>
  <c r="H34" i="12"/>
  <c r="W34" i="12"/>
  <c r="X34" i="12"/>
  <c r="D34" i="12"/>
  <c r="V33" i="12"/>
  <c r="T33" i="12"/>
  <c r="R33" i="12"/>
  <c r="P33" i="12"/>
  <c r="N33" i="12"/>
  <c r="L33" i="12"/>
  <c r="J33" i="12"/>
  <c r="H33" i="12"/>
  <c r="W33" i="12"/>
  <c r="X33" i="12"/>
  <c r="D33" i="12"/>
  <c r="V32" i="12"/>
  <c r="T32" i="12"/>
  <c r="R32" i="12"/>
  <c r="P32" i="12"/>
  <c r="N32" i="12"/>
  <c r="L32" i="12"/>
  <c r="J32" i="12"/>
  <c r="H32" i="12"/>
  <c r="W32" i="12"/>
  <c r="X32" i="12"/>
  <c r="D32" i="12"/>
  <c r="V31" i="12"/>
  <c r="T31" i="12"/>
  <c r="R31" i="12"/>
  <c r="P31" i="12"/>
  <c r="N31" i="12"/>
  <c r="L31" i="12"/>
  <c r="J31" i="12"/>
  <c r="H31" i="12"/>
  <c r="W31" i="12"/>
  <c r="X31" i="12"/>
  <c r="D31" i="12"/>
  <c r="AC30" i="12"/>
  <c r="AA30" i="12"/>
  <c r="V30" i="12"/>
  <c r="T30" i="12"/>
  <c r="R30" i="12"/>
  <c r="P30" i="12"/>
  <c r="N30" i="12"/>
  <c r="L30" i="12"/>
  <c r="J30" i="12"/>
  <c r="H30" i="12"/>
  <c r="W30" i="12"/>
  <c r="X30" i="12"/>
  <c r="D30" i="12"/>
  <c r="AC29" i="12"/>
  <c r="AA29" i="12"/>
  <c r="V29" i="12"/>
  <c r="T29" i="12"/>
  <c r="R29" i="12"/>
  <c r="P29" i="12"/>
  <c r="N29" i="12"/>
  <c r="L29" i="12"/>
  <c r="J29" i="12"/>
  <c r="H29" i="12"/>
  <c r="W29" i="12"/>
  <c r="X29" i="12"/>
  <c r="D29" i="12"/>
  <c r="AC28" i="12"/>
  <c r="AA28" i="12"/>
  <c r="V28" i="12"/>
  <c r="T28" i="12"/>
  <c r="R28" i="12"/>
  <c r="P28" i="12"/>
  <c r="N28" i="12"/>
  <c r="L28" i="12"/>
  <c r="J28" i="12"/>
  <c r="H28" i="12"/>
  <c r="W28" i="12"/>
  <c r="X28" i="12"/>
  <c r="D28" i="12"/>
  <c r="AC27" i="12"/>
  <c r="AA27" i="12"/>
  <c r="V27" i="12"/>
  <c r="T27" i="12"/>
  <c r="R27" i="12"/>
  <c r="P27" i="12"/>
  <c r="N27" i="12"/>
  <c r="L27" i="12"/>
  <c r="J27" i="12"/>
  <c r="H27" i="12"/>
  <c r="W27" i="12"/>
  <c r="X27" i="12"/>
  <c r="D27" i="12"/>
  <c r="V26" i="12"/>
  <c r="T26" i="12"/>
  <c r="R26" i="12"/>
  <c r="P26" i="12"/>
  <c r="N26" i="12"/>
  <c r="L26" i="12"/>
  <c r="J26" i="12"/>
  <c r="H26" i="12"/>
  <c r="W26" i="12"/>
  <c r="X26" i="12"/>
  <c r="D26" i="12"/>
  <c r="V25" i="12"/>
  <c r="T25" i="12"/>
  <c r="R25" i="12"/>
  <c r="P25" i="12"/>
  <c r="N25" i="12"/>
  <c r="L25" i="12"/>
  <c r="J25" i="12"/>
  <c r="H25" i="12"/>
  <c r="W25" i="12"/>
  <c r="X25" i="12"/>
  <c r="D25" i="12"/>
  <c r="V24" i="12"/>
  <c r="T24" i="12"/>
  <c r="R24" i="12"/>
  <c r="P24" i="12"/>
  <c r="N24" i="12"/>
  <c r="L24" i="12"/>
  <c r="J24" i="12"/>
  <c r="H24" i="12"/>
  <c r="W24" i="12"/>
  <c r="X24" i="12"/>
  <c r="D24" i="12"/>
  <c r="V23" i="12"/>
  <c r="T23" i="12"/>
  <c r="R23" i="12"/>
  <c r="P23" i="12"/>
  <c r="N23" i="12"/>
  <c r="L23" i="12"/>
  <c r="J23" i="12"/>
  <c r="H23" i="12"/>
  <c r="W23" i="12"/>
  <c r="X23" i="12"/>
  <c r="D23" i="12"/>
  <c r="V22" i="12"/>
  <c r="T22" i="12"/>
  <c r="R22" i="12"/>
  <c r="P22" i="12"/>
  <c r="N22" i="12"/>
  <c r="L22" i="12"/>
  <c r="J22" i="12"/>
  <c r="H22" i="12"/>
  <c r="W22" i="12"/>
  <c r="X22" i="12"/>
  <c r="D22" i="12"/>
  <c r="V21" i="12"/>
  <c r="T21" i="12"/>
  <c r="R21" i="12"/>
  <c r="P21" i="12"/>
  <c r="N21" i="12"/>
  <c r="L21" i="12"/>
  <c r="J21" i="12"/>
  <c r="H21" i="12"/>
  <c r="W21" i="12"/>
  <c r="X21" i="12"/>
  <c r="D21" i="12"/>
  <c r="V20" i="12"/>
  <c r="T20" i="12"/>
  <c r="R20" i="12"/>
  <c r="P20" i="12"/>
  <c r="N20" i="12"/>
  <c r="L20" i="12"/>
  <c r="J20" i="12"/>
  <c r="H20" i="12"/>
  <c r="W20" i="12"/>
  <c r="X20" i="12"/>
  <c r="D20" i="12"/>
  <c r="V19" i="12"/>
  <c r="T19" i="12"/>
  <c r="R19" i="12"/>
  <c r="P19" i="12"/>
  <c r="N19" i="12"/>
  <c r="L19" i="12"/>
  <c r="J19" i="12"/>
  <c r="H19" i="12"/>
  <c r="W19" i="12"/>
  <c r="X19" i="12"/>
  <c r="D19" i="12"/>
  <c r="V18" i="12"/>
  <c r="T18" i="12"/>
  <c r="R18" i="12"/>
  <c r="P18" i="12"/>
  <c r="N18" i="12"/>
  <c r="L18" i="12"/>
  <c r="J18" i="12"/>
  <c r="H18" i="12"/>
  <c r="W18" i="12"/>
  <c r="X18" i="12"/>
  <c r="D18" i="12"/>
  <c r="V17" i="12"/>
  <c r="T17" i="12"/>
  <c r="R17" i="12"/>
  <c r="P17" i="12"/>
  <c r="N17" i="12"/>
  <c r="L17" i="12"/>
  <c r="J17" i="12"/>
  <c r="H17" i="12"/>
  <c r="W17" i="12"/>
  <c r="X17" i="12"/>
  <c r="D17" i="12"/>
  <c r="V16" i="12"/>
  <c r="T16" i="12"/>
  <c r="R16" i="12"/>
  <c r="P16" i="12"/>
  <c r="N16" i="12"/>
  <c r="L16" i="12"/>
  <c r="J16" i="12"/>
  <c r="H16" i="12"/>
  <c r="W16" i="12"/>
  <c r="X16" i="12"/>
  <c r="D16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V15" i="12"/>
  <c r="T15" i="12"/>
  <c r="R15" i="12"/>
  <c r="P15" i="12"/>
  <c r="N15" i="12"/>
  <c r="L15" i="12"/>
  <c r="J15" i="12"/>
  <c r="H15" i="12"/>
  <c r="W15" i="12"/>
  <c r="X15" i="12"/>
  <c r="D15" i="12"/>
  <c r="AA17" i="12"/>
  <c r="AA18" i="12"/>
  <c r="AA19" i="12"/>
  <c r="AA20" i="12"/>
  <c r="AA21" i="12"/>
  <c r="AA22" i="12"/>
  <c r="V13" i="12"/>
  <c r="T13" i="12"/>
  <c r="R13" i="12"/>
  <c r="P13" i="12"/>
  <c r="N13" i="12"/>
  <c r="L13" i="12"/>
  <c r="J13" i="12"/>
  <c r="H13" i="12"/>
  <c r="AA6" i="12"/>
  <c r="AA5" i="12"/>
  <c r="E5" i="12"/>
  <c r="V46" i="11"/>
  <c r="T46" i="11"/>
  <c r="R46" i="11"/>
  <c r="P46" i="11"/>
  <c r="N46" i="11"/>
  <c r="L46" i="11"/>
  <c r="J46" i="11"/>
  <c r="H46" i="11"/>
  <c r="V45" i="11"/>
  <c r="T45" i="11"/>
  <c r="R45" i="11"/>
  <c r="P45" i="11"/>
  <c r="N45" i="11"/>
  <c r="L45" i="11"/>
  <c r="J45" i="11"/>
  <c r="H45" i="11"/>
  <c r="V44" i="11"/>
  <c r="T44" i="11"/>
  <c r="R44" i="11"/>
  <c r="P44" i="11"/>
  <c r="N44" i="11"/>
  <c r="L44" i="11"/>
  <c r="J44" i="11"/>
  <c r="H44" i="11"/>
  <c r="W44" i="11"/>
  <c r="X44" i="11"/>
  <c r="D44" i="11"/>
  <c r="V43" i="11"/>
  <c r="T43" i="11"/>
  <c r="R43" i="11"/>
  <c r="P43" i="11"/>
  <c r="N43" i="11"/>
  <c r="L43" i="11"/>
  <c r="J43" i="11"/>
  <c r="H43" i="11"/>
  <c r="W43" i="11"/>
  <c r="X43" i="11"/>
  <c r="D43" i="11"/>
  <c r="V42" i="11"/>
  <c r="T42" i="11"/>
  <c r="R42" i="11"/>
  <c r="P42" i="11"/>
  <c r="N42" i="11"/>
  <c r="L42" i="11"/>
  <c r="J42" i="11"/>
  <c r="H42" i="11"/>
  <c r="W42" i="11"/>
  <c r="X42" i="11"/>
  <c r="D42" i="11"/>
  <c r="V41" i="11"/>
  <c r="T41" i="11"/>
  <c r="R41" i="11"/>
  <c r="P41" i="11"/>
  <c r="N41" i="11"/>
  <c r="L41" i="11"/>
  <c r="J41" i="11"/>
  <c r="H41" i="11"/>
  <c r="W41" i="11"/>
  <c r="X41" i="11"/>
  <c r="D41" i="11"/>
  <c r="V40" i="11"/>
  <c r="T40" i="11"/>
  <c r="R40" i="11"/>
  <c r="P40" i="11"/>
  <c r="N40" i="11"/>
  <c r="L40" i="11"/>
  <c r="J40" i="11"/>
  <c r="H40" i="11"/>
  <c r="W40" i="11"/>
  <c r="X40" i="11"/>
  <c r="D40" i="11"/>
  <c r="V39" i="11"/>
  <c r="T39" i="11"/>
  <c r="R39" i="11"/>
  <c r="P39" i="11"/>
  <c r="N39" i="11"/>
  <c r="L39" i="11"/>
  <c r="J39" i="11"/>
  <c r="H39" i="11"/>
  <c r="W39" i="11"/>
  <c r="X39" i="11"/>
  <c r="D39" i="11"/>
  <c r="V38" i="11"/>
  <c r="T38" i="11"/>
  <c r="R38" i="11"/>
  <c r="P38" i="11"/>
  <c r="N38" i="11"/>
  <c r="L38" i="11"/>
  <c r="J38" i="11"/>
  <c r="H38" i="11"/>
  <c r="W38" i="11"/>
  <c r="X38" i="11"/>
  <c r="D38" i="11"/>
  <c r="V37" i="11"/>
  <c r="T37" i="11"/>
  <c r="R37" i="11"/>
  <c r="P37" i="11"/>
  <c r="N37" i="11"/>
  <c r="L37" i="11"/>
  <c r="J37" i="11"/>
  <c r="H37" i="11"/>
  <c r="W37" i="11"/>
  <c r="X37" i="11"/>
  <c r="V36" i="11"/>
  <c r="T36" i="11"/>
  <c r="R36" i="11"/>
  <c r="P36" i="11"/>
  <c r="N36" i="11"/>
  <c r="L36" i="11"/>
  <c r="J36" i="11"/>
  <c r="H36" i="11"/>
  <c r="W36" i="11"/>
  <c r="X36" i="11"/>
  <c r="D36" i="11"/>
  <c r="V35" i="11"/>
  <c r="T35" i="11"/>
  <c r="R35" i="11"/>
  <c r="P35" i="11"/>
  <c r="N35" i="11"/>
  <c r="L35" i="11"/>
  <c r="J35" i="11"/>
  <c r="H35" i="11"/>
  <c r="W35" i="11"/>
  <c r="X35" i="11"/>
  <c r="D35" i="11"/>
  <c r="V34" i="11"/>
  <c r="T34" i="11"/>
  <c r="R34" i="11"/>
  <c r="P34" i="11"/>
  <c r="N34" i="11"/>
  <c r="L34" i="11"/>
  <c r="J34" i="11"/>
  <c r="H34" i="11"/>
  <c r="W34" i="11"/>
  <c r="X34" i="11"/>
  <c r="D34" i="11"/>
  <c r="V33" i="11"/>
  <c r="T33" i="11"/>
  <c r="R33" i="11"/>
  <c r="P33" i="11"/>
  <c r="N33" i="11"/>
  <c r="L33" i="11"/>
  <c r="J33" i="11"/>
  <c r="H33" i="11"/>
  <c r="W33" i="11"/>
  <c r="X33" i="11"/>
  <c r="D33" i="11"/>
  <c r="V32" i="11"/>
  <c r="T32" i="11"/>
  <c r="R32" i="11"/>
  <c r="P32" i="11"/>
  <c r="N32" i="11"/>
  <c r="L32" i="11"/>
  <c r="J32" i="11"/>
  <c r="H32" i="11"/>
  <c r="W32" i="11"/>
  <c r="X32" i="11"/>
  <c r="D32" i="11"/>
  <c r="V31" i="11"/>
  <c r="T31" i="11"/>
  <c r="R31" i="11"/>
  <c r="P31" i="11"/>
  <c r="N31" i="11"/>
  <c r="L31" i="11"/>
  <c r="J31" i="11"/>
  <c r="H31" i="11"/>
  <c r="W31" i="11"/>
  <c r="X31" i="11"/>
  <c r="D31" i="11"/>
  <c r="AC30" i="11"/>
  <c r="AA30" i="11"/>
  <c r="V30" i="11"/>
  <c r="T30" i="11"/>
  <c r="R30" i="11"/>
  <c r="P30" i="11"/>
  <c r="N30" i="11"/>
  <c r="L30" i="11"/>
  <c r="J30" i="11"/>
  <c r="H30" i="11"/>
  <c r="W30" i="11"/>
  <c r="X30" i="11"/>
  <c r="D30" i="11"/>
  <c r="AC29" i="11"/>
  <c r="AA29" i="11"/>
  <c r="V29" i="11"/>
  <c r="T29" i="11"/>
  <c r="R29" i="11"/>
  <c r="P29" i="11"/>
  <c r="N29" i="11"/>
  <c r="L29" i="11"/>
  <c r="J29" i="11"/>
  <c r="H29" i="11"/>
  <c r="W29" i="11"/>
  <c r="X29" i="11"/>
  <c r="D29" i="11"/>
  <c r="AC28" i="11"/>
  <c r="AA28" i="11"/>
  <c r="V28" i="11"/>
  <c r="T28" i="11"/>
  <c r="R28" i="11"/>
  <c r="P28" i="11"/>
  <c r="N28" i="11"/>
  <c r="L28" i="11"/>
  <c r="J28" i="11"/>
  <c r="H28" i="11"/>
  <c r="W28" i="11"/>
  <c r="X28" i="11"/>
  <c r="D28" i="11"/>
  <c r="AC27" i="11"/>
  <c r="AA27" i="11"/>
  <c r="V27" i="11"/>
  <c r="T27" i="11"/>
  <c r="R27" i="11"/>
  <c r="P27" i="11"/>
  <c r="N27" i="11"/>
  <c r="L27" i="11"/>
  <c r="J27" i="11"/>
  <c r="H27" i="11"/>
  <c r="W27" i="11"/>
  <c r="X27" i="11"/>
  <c r="D27" i="11"/>
  <c r="V26" i="11"/>
  <c r="T26" i="11"/>
  <c r="R26" i="11"/>
  <c r="P26" i="11"/>
  <c r="N26" i="11"/>
  <c r="L26" i="11"/>
  <c r="J26" i="11"/>
  <c r="H26" i="11"/>
  <c r="W26" i="11"/>
  <c r="X26" i="11"/>
  <c r="D26" i="11"/>
  <c r="V25" i="11"/>
  <c r="T25" i="11"/>
  <c r="R25" i="11"/>
  <c r="P25" i="11"/>
  <c r="N25" i="11"/>
  <c r="L25" i="11"/>
  <c r="J25" i="11"/>
  <c r="H25" i="11"/>
  <c r="W25" i="11"/>
  <c r="X25" i="11"/>
  <c r="D25" i="11"/>
  <c r="V24" i="11"/>
  <c r="T24" i="11"/>
  <c r="R24" i="11"/>
  <c r="P24" i="11"/>
  <c r="N24" i="11"/>
  <c r="L24" i="11"/>
  <c r="J24" i="11"/>
  <c r="H24" i="11"/>
  <c r="W24" i="11"/>
  <c r="X24" i="11"/>
  <c r="D24" i="11"/>
  <c r="V23" i="11"/>
  <c r="T23" i="11"/>
  <c r="R23" i="11"/>
  <c r="P23" i="11"/>
  <c r="N23" i="11"/>
  <c r="L23" i="11"/>
  <c r="J23" i="11"/>
  <c r="H23" i="11"/>
  <c r="W23" i="11"/>
  <c r="X23" i="11"/>
  <c r="D23" i="11"/>
  <c r="V22" i="11"/>
  <c r="T22" i="11"/>
  <c r="R22" i="11"/>
  <c r="P22" i="11"/>
  <c r="N22" i="11"/>
  <c r="L22" i="11"/>
  <c r="J22" i="11"/>
  <c r="H22" i="11"/>
  <c r="W22" i="11"/>
  <c r="X22" i="11"/>
  <c r="D22" i="11"/>
  <c r="V21" i="11"/>
  <c r="T21" i="11"/>
  <c r="R21" i="11"/>
  <c r="P21" i="11"/>
  <c r="N21" i="11"/>
  <c r="L21" i="11"/>
  <c r="J21" i="11"/>
  <c r="H21" i="11"/>
  <c r="W21" i="11"/>
  <c r="X21" i="11"/>
  <c r="D21" i="11"/>
  <c r="V20" i="11"/>
  <c r="T20" i="11"/>
  <c r="R20" i="11"/>
  <c r="P20" i="11"/>
  <c r="N20" i="11"/>
  <c r="L20" i="11"/>
  <c r="J20" i="11"/>
  <c r="H20" i="11"/>
  <c r="W20" i="11"/>
  <c r="X20" i="11"/>
  <c r="D20" i="11"/>
  <c r="V19" i="11"/>
  <c r="T19" i="11"/>
  <c r="R19" i="11"/>
  <c r="P19" i="11"/>
  <c r="N19" i="11"/>
  <c r="L19" i="11"/>
  <c r="J19" i="11"/>
  <c r="H19" i="11"/>
  <c r="W19" i="11"/>
  <c r="X19" i="11"/>
  <c r="D19" i="11"/>
  <c r="V18" i="11"/>
  <c r="T18" i="11"/>
  <c r="R18" i="11"/>
  <c r="P18" i="11"/>
  <c r="N18" i="11"/>
  <c r="L18" i="11"/>
  <c r="J18" i="11"/>
  <c r="H18" i="11"/>
  <c r="W18" i="11"/>
  <c r="X18" i="11"/>
  <c r="D18" i="11"/>
  <c r="V17" i="11"/>
  <c r="T17" i="11"/>
  <c r="R17" i="11"/>
  <c r="P17" i="11"/>
  <c r="N17" i="11"/>
  <c r="L17" i="11"/>
  <c r="J17" i="11"/>
  <c r="H17" i="11"/>
  <c r="W17" i="11"/>
  <c r="X17" i="11"/>
  <c r="D17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V16" i="11"/>
  <c r="T16" i="11"/>
  <c r="R16" i="11"/>
  <c r="P16" i="11"/>
  <c r="N16" i="11"/>
  <c r="L16" i="11"/>
  <c r="J16" i="11"/>
  <c r="H16" i="11"/>
  <c r="W16" i="11"/>
  <c r="X16" i="11"/>
  <c r="D16" i="11"/>
  <c r="V15" i="11"/>
  <c r="T15" i="11"/>
  <c r="R15" i="11"/>
  <c r="P15" i="11"/>
  <c r="N15" i="11"/>
  <c r="L15" i="11"/>
  <c r="J15" i="11"/>
  <c r="H15" i="11"/>
  <c r="W15" i="11"/>
  <c r="X15" i="11"/>
  <c r="D15" i="11"/>
  <c r="AA18" i="11"/>
  <c r="V13" i="11"/>
  <c r="T13" i="11"/>
  <c r="R13" i="11"/>
  <c r="P13" i="11"/>
  <c r="N13" i="11"/>
  <c r="L13" i="11"/>
  <c r="J13" i="11"/>
  <c r="H13" i="11"/>
  <c r="AA6" i="11"/>
  <c r="AA5" i="11"/>
  <c r="E5" i="11"/>
  <c r="V46" i="10"/>
  <c r="T46" i="10"/>
  <c r="R46" i="10"/>
  <c r="P46" i="10"/>
  <c r="N46" i="10"/>
  <c r="L46" i="10"/>
  <c r="J46" i="10"/>
  <c r="H46" i="10"/>
  <c r="V45" i="10"/>
  <c r="T45" i="10"/>
  <c r="R45" i="10"/>
  <c r="P45" i="10"/>
  <c r="N45" i="10"/>
  <c r="L45" i="10"/>
  <c r="J45" i="10"/>
  <c r="H45" i="10"/>
  <c r="V44" i="10"/>
  <c r="T44" i="10"/>
  <c r="R44" i="10"/>
  <c r="P44" i="10"/>
  <c r="N44" i="10"/>
  <c r="L44" i="10"/>
  <c r="J44" i="10"/>
  <c r="H44" i="10"/>
  <c r="W44" i="10"/>
  <c r="X44" i="10"/>
  <c r="D44" i="10"/>
  <c r="V43" i="10"/>
  <c r="T43" i="10"/>
  <c r="R43" i="10"/>
  <c r="P43" i="10"/>
  <c r="N43" i="10"/>
  <c r="L43" i="10"/>
  <c r="J43" i="10"/>
  <c r="H43" i="10"/>
  <c r="W43" i="10"/>
  <c r="X43" i="10"/>
  <c r="D43" i="10"/>
  <c r="V42" i="10"/>
  <c r="T42" i="10"/>
  <c r="R42" i="10"/>
  <c r="P42" i="10"/>
  <c r="N42" i="10"/>
  <c r="L42" i="10"/>
  <c r="J42" i="10"/>
  <c r="H42" i="10"/>
  <c r="W42" i="10"/>
  <c r="X42" i="10"/>
  <c r="D42" i="10"/>
  <c r="V41" i="10"/>
  <c r="T41" i="10"/>
  <c r="R41" i="10"/>
  <c r="P41" i="10"/>
  <c r="N41" i="10"/>
  <c r="L41" i="10"/>
  <c r="J41" i="10"/>
  <c r="H41" i="10"/>
  <c r="W41" i="10"/>
  <c r="X41" i="10"/>
  <c r="D41" i="10"/>
  <c r="V40" i="10"/>
  <c r="T40" i="10"/>
  <c r="R40" i="10"/>
  <c r="P40" i="10"/>
  <c r="N40" i="10"/>
  <c r="L40" i="10"/>
  <c r="J40" i="10"/>
  <c r="H40" i="10"/>
  <c r="W40" i="10"/>
  <c r="X40" i="10"/>
  <c r="D40" i="10"/>
  <c r="V39" i="10"/>
  <c r="T39" i="10"/>
  <c r="R39" i="10"/>
  <c r="P39" i="10"/>
  <c r="N39" i="10"/>
  <c r="L39" i="10"/>
  <c r="J39" i="10"/>
  <c r="H39" i="10"/>
  <c r="W39" i="10"/>
  <c r="X39" i="10"/>
  <c r="D39" i="10"/>
  <c r="V38" i="10"/>
  <c r="T38" i="10"/>
  <c r="R38" i="10"/>
  <c r="P38" i="10"/>
  <c r="N38" i="10"/>
  <c r="L38" i="10"/>
  <c r="J38" i="10"/>
  <c r="H38" i="10"/>
  <c r="W38" i="10"/>
  <c r="X38" i="10"/>
  <c r="D38" i="10"/>
  <c r="V37" i="10"/>
  <c r="T37" i="10"/>
  <c r="R37" i="10"/>
  <c r="P37" i="10"/>
  <c r="N37" i="10"/>
  <c r="L37" i="10"/>
  <c r="J37" i="10"/>
  <c r="H37" i="10"/>
  <c r="W37" i="10"/>
  <c r="X37" i="10"/>
  <c r="V36" i="10"/>
  <c r="T36" i="10"/>
  <c r="R36" i="10"/>
  <c r="P36" i="10"/>
  <c r="N36" i="10"/>
  <c r="L36" i="10"/>
  <c r="J36" i="10"/>
  <c r="H36" i="10"/>
  <c r="W36" i="10"/>
  <c r="X36" i="10"/>
  <c r="D36" i="10"/>
  <c r="V35" i="10"/>
  <c r="T35" i="10"/>
  <c r="R35" i="10"/>
  <c r="P35" i="10"/>
  <c r="N35" i="10"/>
  <c r="L35" i="10"/>
  <c r="J35" i="10"/>
  <c r="H35" i="10"/>
  <c r="W35" i="10"/>
  <c r="X35" i="10"/>
  <c r="D35" i="10"/>
  <c r="V34" i="10"/>
  <c r="T34" i="10"/>
  <c r="R34" i="10"/>
  <c r="P34" i="10"/>
  <c r="N34" i="10"/>
  <c r="L34" i="10"/>
  <c r="J34" i="10"/>
  <c r="H34" i="10"/>
  <c r="W34" i="10"/>
  <c r="X34" i="10"/>
  <c r="D34" i="10"/>
  <c r="V33" i="10"/>
  <c r="T33" i="10"/>
  <c r="R33" i="10"/>
  <c r="P33" i="10"/>
  <c r="N33" i="10"/>
  <c r="L33" i="10"/>
  <c r="J33" i="10"/>
  <c r="H33" i="10"/>
  <c r="W33" i="10"/>
  <c r="X33" i="10"/>
  <c r="D33" i="10"/>
  <c r="V32" i="10"/>
  <c r="T32" i="10"/>
  <c r="R32" i="10"/>
  <c r="P32" i="10"/>
  <c r="N32" i="10"/>
  <c r="L32" i="10"/>
  <c r="J32" i="10"/>
  <c r="H32" i="10"/>
  <c r="W32" i="10"/>
  <c r="X32" i="10"/>
  <c r="D32" i="10"/>
  <c r="V31" i="10"/>
  <c r="T31" i="10"/>
  <c r="R31" i="10"/>
  <c r="P31" i="10"/>
  <c r="N31" i="10"/>
  <c r="L31" i="10"/>
  <c r="J31" i="10"/>
  <c r="H31" i="10"/>
  <c r="W31" i="10"/>
  <c r="X31" i="10"/>
  <c r="D31" i="10"/>
  <c r="AC30" i="10"/>
  <c r="AA30" i="10"/>
  <c r="V30" i="10"/>
  <c r="T30" i="10"/>
  <c r="R30" i="10"/>
  <c r="P30" i="10"/>
  <c r="N30" i="10"/>
  <c r="L30" i="10"/>
  <c r="J30" i="10"/>
  <c r="H30" i="10"/>
  <c r="W30" i="10"/>
  <c r="X30" i="10"/>
  <c r="D30" i="10"/>
  <c r="AC29" i="10"/>
  <c r="AA29" i="10"/>
  <c r="V29" i="10"/>
  <c r="T29" i="10"/>
  <c r="R29" i="10"/>
  <c r="P29" i="10"/>
  <c r="N29" i="10"/>
  <c r="L29" i="10"/>
  <c r="J29" i="10"/>
  <c r="H29" i="10"/>
  <c r="W29" i="10"/>
  <c r="X29" i="10"/>
  <c r="D29" i="10"/>
  <c r="AC28" i="10"/>
  <c r="AA28" i="10"/>
  <c r="V28" i="10"/>
  <c r="T28" i="10"/>
  <c r="R28" i="10"/>
  <c r="P28" i="10"/>
  <c r="N28" i="10"/>
  <c r="L28" i="10"/>
  <c r="J28" i="10"/>
  <c r="H28" i="10"/>
  <c r="W28" i="10"/>
  <c r="X28" i="10"/>
  <c r="D28" i="10"/>
  <c r="AC27" i="10"/>
  <c r="AA27" i="10"/>
  <c r="V27" i="10"/>
  <c r="T27" i="10"/>
  <c r="R27" i="10"/>
  <c r="P27" i="10"/>
  <c r="N27" i="10"/>
  <c r="L27" i="10"/>
  <c r="J27" i="10"/>
  <c r="H27" i="10"/>
  <c r="W27" i="10"/>
  <c r="X27" i="10"/>
  <c r="D27" i="10"/>
  <c r="V26" i="10"/>
  <c r="T26" i="10"/>
  <c r="R26" i="10"/>
  <c r="P26" i="10"/>
  <c r="N26" i="10"/>
  <c r="L26" i="10"/>
  <c r="J26" i="10"/>
  <c r="H26" i="10"/>
  <c r="W26" i="10"/>
  <c r="X26" i="10"/>
  <c r="D26" i="10"/>
  <c r="V25" i="10"/>
  <c r="T25" i="10"/>
  <c r="R25" i="10"/>
  <c r="P25" i="10"/>
  <c r="N25" i="10"/>
  <c r="L25" i="10"/>
  <c r="J25" i="10"/>
  <c r="H25" i="10"/>
  <c r="W25" i="10"/>
  <c r="X25" i="10"/>
  <c r="D25" i="10"/>
  <c r="V24" i="10"/>
  <c r="T24" i="10"/>
  <c r="R24" i="10"/>
  <c r="P24" i="10"/>
  <c r="N24" i="10"/>
  <c r="L24" i="10"/>
  <c r="J24" i="10"/>
  <c r="H24" i="10"/>
  <c r="W24" i="10"/>
  <c r="X24" i="10"/>
  <c r="D24" i="10"/>
  <c r="V23" i="10"/>
  <c r="T23" i="10"/>
  <c r="R23" i="10"/>
  <c r="P23" i="10"/>
  <c r="N23" i="10"/>
  <c r="L23" i="10"/>
  <c r="J23" i="10"/>
  <c r="H23" i="10"/>
  <c r="W23" i="10"/>
  <c r="X23" i="10"/>
  <c r="D23" i="10"/>
  <c r="V22" i="10"/>
  <c r="T22" i="10"/>
  <c r="R22" i="10"/>
  <c r="P22" i="10"/>
  <c r="N22" i="10"/>
  <c r="L22" i="10"/>
  <c r="J22" i="10"/>
  <c r="H22" i="10"/>
  <c r="W22" i="10"/>
  <c r="X22" i="10"/>
  <c r="D22" i="10"/>
  <c r="V21" i="10"/>
  <c r="T21" i="10"/>
  <c r="R21" i="10"/>
  <c r="P21" i="10"/>
  <c r="N21" i="10"/>
  <c r="L21" i="10"/>
  <c r="J21" i="10"/>
  <c r="H21" i="10"/>
  <c r="W21" i="10"/>
  <c r="X21" i="10"/>
  <c r="D21" i="10"/>
  <c r="V20" i="10"/>
  <c r="T20" i="10"/>
  <c r="R20" i="10"/>
  <c r="P20" i="10"/>
  <c r="N20" i="10"/>
  <c r="L20" i="10"/>
  <c r="J20" i="10"/>
  <c r="H20" i="10"/>
  <c r="W20" i="10"/>
  <c r="X20" i="10"/>
  <c r="D20" i="10"/>
  <c r="V19" i="10"/>
  <c r="T19" i="10"/>
  <c r="R19" i="10"/>
  <c r="P19" i="10"/>
  <c r="N19" i="10"/>
  <c r="L19" i="10"/>
  <c r="J19" i="10"/>
  <c r="H19" i="10"/>
  <c r="W19" i="10"/>
  <c r="X19" i="10"/>
  <c r="D19" i="10"/>
  <c r="V18" i="10"/>
  <c r="T18" i="10"/>
  <c r="R18" i="10"/>
  <c r="P18" i="10"/>
  <c r="N18" i="10"/>
  <c r="L18" i="10"/>
  <c r="J18" i="10"/>
  <c r="H18" i="10"/>
  <c r="W18" i="10"/>
  <c r="X18" i="10"/>
  <c r="D18" i="10"/>
  <c r="V17" i="10"/>
  <c r="T17" i="10"/>
  <c r="R17" i="10"/>
  <c r="P17" i="10"/>
  <c r="N17" i="10"/>
  <c r="L17" i="10"/>
  <c r="J17" i="10"/>
  <c r="H17" i="10"/>
  <c r="W17" i="10"/>
  <c r="X17" i="10"/>
  <c r="D17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V16" i="10"/>
  <c r="T16" i="10"/>
  <c r="R16" i="10"/>
  <c r="P16" i="10"/>
  <c r="N16" i="10"/>
  <c r="L16" i="10"/>
  <c r="J16" i="10"/>
  <c r="H16" i="10"/>
  <c r="W16" i="10"/>
  <c r="X16" i="10"/>
  <c r="D16" i="10"/>
  <c r="V15" i="10"/>
  <c r="T15" i="10"/>
  <c r="R15" i="10"/>
  <c r="P15" i="10"/>
  <c r="N15" i="10"/>
  <c r="L15" i="10"/>
  <c r="J15" i="10"/>
  <c r="H15" i="10"/>
  <c r="W15" i="10"/>
  <c r="X15" i="10"/>
  <c r="D15" i="10"/>
  <c r="V13" i="10"/>
  <c r="T13" i="10"/>
  <c r="R13" i="10"/>
  <c r="P13" i="10"/>
  <c r="N13" i="10"/>
  <c r="L13" i="10"/>
  <c r="J13" i="10"/>
  <c r="H13" i="10"/>
  <c r="AA6" i="10"/>
  <c r="AA5" i="10"/>
  <c r="E5" i="10"/>
  <c r="V46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6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6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6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6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6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6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6" i="9"/>
  <c r="V45" i="9"/>
  <c r="T45" i="9"/>
  <c r="R45" i="9"/>
  <c r="P45" i="9"/>
  <c r="N45" i="9"/>
  <c r="L45" i="9"/>
  <c r="J45" i="9"/>
  <c r="H45" i="9"/>
  <c r="V44" i="9"/>
  <c r="W44" i="9"/>
  <c r="X44" i="9"/>
  <c r="D44" i="9"/>
  <c r="V43" i="9"/>
  <c r="W43" i="9"/>
  <c r="X43" i="9"/>
  <c r="D43" i="9"/>
  <c r="V42" i="9"/>
  <c r="W42" i="9"/>
  <c r="X42" i="9"/>
  <c r="D42" i="9"/>
  <c r="V41" i="9"/>
  <c r="W41" i="9"/>
  <c r="X41" i="9"/>
  <c r="D41" i="9"/>
  <c r="V40" i="9"/>
  <c r="W40" i="9"/>
  <c r="X40" i="9"/>
  <c r="D40" i="9"/>
  <c r="V39" i="9"/>
  <c r="W39" i="9"/>
  <c r="X39" i="9"/>
  <c r="D39" i="9"/>
  <c r="V38" i="9"/>
  <c r="W38" i="9"/>
  <c r="X38" i="9"/>
  <c r="D38" i="9"/>
  <c r="V37" i="9"/>
  <c r="W37" i="9"/>
  <c r="X37" i="9"/>
  <c r="V36" i="9"/>
  <c r="W36" i="9"/>
  <c r="X36" i="9"/>
  <c r="D36" i="9"/>
  <c r="V35" i="9"/>
  <c r="W35" i="9"/>
  <c r="X35" i="9"/>
  <c r="D35" i="9"/>
  <c r="V34" i="9"/>
  <c r="W34" i="9"/>
  <c r="X34" i="9"/>
  <c r="D34" i="9"/>
  <c r="V33" i="9"/>
  <c r="W33" i="9"/>
  <c r="X33" i="9"/>
  <c r="D33" i="9"/>
  <c r="V32" i="9"/>
  <c r="W32" i="9"/>
  <c r="X32" i="9"/>
  <c r="D32" i="9"/>
  <c r="V31" i="9"/>
  <c r="W31" i="9"/>
  <c r="X31" i="9"/>
  <c r="D31" i="9"/>
  <c r="AC30" i="9"/>
  <c r="V30" i="9"/>
  <c r="W30" i="9"/>
  <c r="X30" i="9"/>
  <c r="D30" i="9"/>
  <c r="V29" i="9"/>
  <c r="W29" i="9"/>
  <c r="X29" i="9"/>
  <c r="D29" i="9"/>
  <c r="V28" i="9"/>
  <c r="W28" i="9"/>
  <c r="X28" i="9"/>
  <c r="D28" i="9"/>
  <c r="V27" i="9"/>
  <c r="W27" i="9"/>
  <c r="X27" i="9"/>
  <c r="D27" i="9"/>
  <c r="V26" i="9"/>
  <c r="W26" i="9"/>
  <c r="X26" i="9"/>
  <c r="D26" i="9"/>
  <c r="V25" i="9"/>
  <c r="W25" i="9"/>
  <c r="X25" i="9"/>
  <c r="D25" i="9"/>
  <c r="V24" i="9"/>
  <c r="W24" i="9"/>
  <c r="X24" i="9"/>
  <c r="D24" i="9"/>
  <c r="V23" i="9"/>
  <c r="W23" i="9"/>
  <c r="X23" i="9"/>
  <c r="D23" i="9"/>
  <c r="V22" i="9"/>
  <c r="W22" i="9"/>
  <c r="X22" i="9"/>
  <c r="D22" i="9"/>
  <c r="V21" i="9"/>
  <c r="W21" i="9"/>
  <c r="X21" i="9"/>
  <c r="D21" i="9"/>
  <c r="V20" i="9"/>
  <c r="W20" i="9"/>
  <c r="X20" i="9"/>
  <c r="D20" i="9"/>
  <c r="V19" i="9"/>
  <c r="W19" i="9"/>
  <c r="X19" i="9"/>
  <c r="D19" i="9"/>
  <c r="V18" i="9"/>
  <c r="W18" i="9"/>
  <c r="X18" i="9"/>
  <c r="D18" i="9"/>
  <c r="V17" i="9"/>
  <c r="W17" i="9"/>
  <c r="X17" i="9"/>
  <c r="D17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V16" i="9"/>
  <c r="W16" i="9"/>
  <c r="X16" i="9"/>
  <c r="D16" i="9"/>
  <c r="V15" i="9"/>
  <c r="W15" i="9"/>
  <c r="X15" i="9"/>
  <c r="D15" i="9"/>
  <c r="V13" i="9"/>
  <c r="T13" i="9"/>
  <c r="R13" i="9"/>
  <c r="P13" i="9"/>
  <c r="N13" i="9"/>
  <c r="L13" i="9"/>
  <c r="J13" i="9"/>
  <c r="H13" i="9"/>
  <c r="AA6" i="9"/>
  <c r="AA5" i="9"/>
  <c r="E5" i="9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8" i="8"/>
  <c r="D39" i="8"/>
  <c r="D40" i="8"/>
  <c r="D41" i="8"/>
  <c r="D42" i="8"/>
  <c r="D43" i="8"/>
  <c r="D44" i="8"/>
  <c r="D15" i="8"/>
  <c r="H15" i="8"/>
  <c r="J15" i="8"/>
  <c r="L15" i="8"/>
  <c r="N15" i="8"/>
  <c r="P15" i="8"/>
  <c r="R15" i="8"/>
  <c r="W15" i="8"/>
  <c r="X15" i="8"/>
  <c r="H16" i="8"/>
  <c r="J16" i="8"/>
  <c r="L16" i="8"/>
  <c r="N16" i="8"/>
  <c r="P16" i="8"/>
  <c r="R16" i="8"/>
  <c r="W16" i="8"/>
  <c r="X16" i="8"/>
  <c r="H17" i="8"/>
  <c r="J17" i="8"/>
  <c r="L17" i="8"/>
  <c r="N17" i="8"/>
  <c r="P17" i="8"/>
  <c r="R17" i="8"/>
  <c r="W17" i="8"/>
  <c r="X17" i="8"/>
  <c r="H18" i="8"/>
  <c r="J18" i="8"/>
  <c r="L18" i="8"/>
  <c r="N18" i="8"/>
  <c r="P18" i="8"/>
  <c r="R18" i="8"/>
  <c r="W18" i="8"/>
  <c r="X18" i="8"/>
  <c r="H19" i="8"/>
  <c r="J19" i="8"/>
  <c r="L19" i="8"/>
  <c r="N19" i="8"/>
  <c r="P19" i="8"/>
  <c r="R19" i="8"/>
  <c r="W19" i="8"/>
  <c r="X19" i="8"/>
  <c r="H20" i="8"/>
  <c r="J20" i="8"/>
  <c r="L20" i="8"/>
  <c r="N20" i="8"/>
  <c r="P20" i="8"/>
  <c r="R20" i="8"/>
  <c r="W20" i="8"/>
  <c r="X20" i="8"/>
  <c r="H21" i="8"/>
  <c r="W21" i="8"/>
  <c r="X21" i="8"/>
  <c r="H22" i="8"/>
  <c r="J22" i="8"/>
  <c r="L22" i="8"/>
  <c r="N22" i="8"/>
  <c r="P22" i="8"/>
  <c r="R22" i="8"/>
  <c r="W22" i="8"/>
  <c r="X22" i="8"/>
  <c r="H23" i="8"/>
  <c r="J23" i="8"/>
  <c r="L23" i="8"/>
  <c r="N23" i="8"/>
  <c r="P23" i="8"/>
  <c r="R23" i="8"/>
  <c r="W23" i="8"/>
  <c r="X23" i="8"/>
  <c r="H24" i="8"/>
  <c r="J24" i="8"/>
  <c r="L24" i="8"/>
  <c r="N24" i="8"/>
  <c r="P24" i="8"/>
  <c r="R24" i="8"/>
  <c r="W24" i="8"/>
  <c r="X24" i="8"/>
  <c r="H25" i="8"/>
  <c r="J25" i="8"/>
  <c r="L25" i="8"/>
  <c r="N25" i="8"/>
  <c r="P25" i="8"/>
  <c r="R25" i="8"/>
  <c r="W25" i="8"/>
  <c r="X25" i="8"/>
  <c r="H26" i="8"/>
  <c r="J26" i="8"/>
  <c r="L26" i="8"/>
  <c r="N26" i="8"/>
  <c r="P26" i="8"/>
  <c r="R26" i="8"/>
  <c r="W26" i="8"/>
  <c r="X26" i="8"/>
  <c r="H27" i="8"/>
  <c r="J27" i="8"/>
  <c r="L27" i="8"/>
  <c r="N27" i="8"/>
  <c r="P27" i="8"/>
  <c r="R27" i="8"/>
  <c r="W27" i="8"/>
  <c r="X27" i="8"/>
  <c r="H28" i="8"/>
  <c r="J28" i="8"/>
  <c r="L28" i="8"/>
  <c r="N28" i="8"/>
  <c r="P28" i="8"/>
  <c r="R28" i="8"/>
  <c r="W28" i="8"/>
  <c r="X28" i="8"/>
  <c r="H29" i="8"/>
  <c r="J29" i="8"/>
  <c r="L29" i="8"/>
  <c r="N29" i="8"/>
  <c r="P29" i="8"/>
  <c r="R29" i="8"/>
  <c r="W29" i="8"/>
  <c r="X29" i="8"/>
  <c r="H30" i="8"/>
  <c r="J30" i="8"/>
  <c r="L30" i="8"/>
  <c r="N30" i="8"/>
  <c r="P30" i="8"/>
  <c r="R30" i="8"/>
  <c r="W30" i="8"/>
  <c r="X30" i="8"/>
  <c r="H31" i="8"/>
  <c r="J31" i="8"/>
  <c r="L31" i="8"/>
  <c r="N31" i="8"/>
  <c r="P31" i="8"/>
  <c r="R31" i="8"/>
  <c r="W31" i="8"/>
  <c r="X31" i="8"/>
  <c r="H32" i="8"/>
  <c r="J32" i="8"/>
  <c r="L32" i="8"/>
  <c r="N32" i="8"/>
  <c r="P32" i="8"/>
  <c r="R32" i="8"/>
  <c r="W32" i="8"/>
  <c r="X32" i="8"/>
  <c r="H33" i="8"/>
  <c r="J33" i="8"/>
  <c r="L33" i="8"/>
  <c r="N33" i="8"/>
  <c r="P33" i="8"/>
  <c r="R33" i="8"/>
  <c r="W33" i="8"/>
  <c r="X33" i="8"/>
  <c r="H34" i="8"/>
  <c r="J34" i="8"/>
  <c r="L34" i="8"/>
  <c r="N34" i="8"/>
  <c r="P34" i="8"/>
  <c r="R34" i="8"/>
  <c r="W34" i="8"/>
  <c r="X34" i="8"/>
  <c r="H35" i="8"/>
  <c r="J35" i="8"/>
  <c r="L35" i="8"/>
  <c r="N35" i="8"/>
  <c r="P35" i="8"/>
  <c r="R35" i="8"/>
  <c r="W35" i="8"/>
  <c r="X35" i="8"/>
  <c r="H36" i="8"/>
  <c r="J36" i="8"/>
  <c r="L36" i="8"/>
  <c r="N36" i="8"/>
  <c r="P36" i="8"/>
  <c r="R36" i="8"/>
  <c r="W36" i="8"/>
  <c r="X36" i="8"/>
  <c r="H37" i="8"/>
  <c r="W37" i="8"/>
  <c r="X37" i="8"/>
  <c r="H38" i="8"/>
  <c r="W38" i="8"/>
  <c r="X38" i="8"/>
  <c r="H39" i="8"/>
  <c r="W39" i="8"/>
  <c r="X39" i="8"/>
  <c r="H40" i="8"/>
  <c r="W40" i="8"/>
  <c r="X40" i="8"/>
  <c r="H41" i="8"/>
  <c r="W41" i="8"/>
  <c r="X41" i="8"/>
  <c r="H42" i="8"/>
  <c r="W42" i="8"/>
  <c r="X42" i="8"/>
  <c r="H43" i="8"/>
  <c r="W43" i="8"/>
  <c r="X43" i="8"/>
  <c r="H44" i="8"/>
  <c r="W44" i="8"/>
  <c r="X44" i="8"/>
  <c r="AA18" i="8"/>
  <c r="AA21" i="8"/>
  <c r="AA6" i="8"/>
  <c r="AA5" i="8"/>
  <c r="E5" i="8"/>
  <c r="V46" i="8"/>
  <c r="T46" i="8"/>
  <c r="R21" i="8"/>
  <c r="R37" i="8"/>
  <c r="R38" i="8"/>
  <c r="R39" i="8"/>
  <c r="R40" i="8"/>
  <c r="R41" i="8"/>
  <c r="R42" i="8"/>
  <c r="R43" i="8"/>
  <c r="R44" i="8"/>
  <c r="R46" i="8"/>
  <c r="P21" i="8"/>
  <c r="P37" i="8"/>
  <c r="P38" i="8"/>
  <c r="P39" i="8"/>
  <c r="P40" i="8"/>
  <c r="P41" i="8"/>
  <c r="P42" i="8"/>
  <c r="P43" i="8"/>
  <c r="P44" i="8"/>
  <c r="P46" i="8"/>
  <c r="N21" i="8"/>
  <c r="N37" i="8"/>
  <c r="N38" i="8"/>
  <c r="N39" i="8"/>
  <c r="N40" i="8"/>
  <c r="N41" i="8"/>
  <c r="N42" i="8"/>
  <c r="N43" i="8"/>
  <c r="N44" i="8"/>
  <c r="N46" i="8"/>
  <c r="L21" i="8"/>
  <c r="L37" i="8"/>
  <c r="L38" i="8"/>
  <c r="L39" i="8"/>
  <c r="L40" i="8"/>
  <c r="L41" i="8"/>
  <c r="L42" i="8"/>
  <c r="L43" i="8"/>
  <c r="L44" i="8"/>
  <c r="L46" i="8"/>
  <c r="J21" i="8"/>
  <c r="J37" i="8"/>
  <c r="J38" i="8"/>
  <c r="J39" i="8"/>
  <c r="J40" i="8"/>
  <c r="J41" i="8"/>
  <c r="J42" i="8"/>
  <c r="J43" i="8"/>
  <c r="J44" i="8"/>
  <c r="J46" i="8"/>
  <c r="H46" i="8"/>
  <c r="V45" i="8"/>
  <c r="T45" i="8"/>
  <c r="R45" i="8"/>
  <c r="P45" i="8"/>
  <c r="N45" i="8"/>
  <c r="L45" i="8"/>
  <c r="J45" i="8"/>
  <c r="H45" i="8"/>
  <c r="V44" i="8"/>
  <c r="T44" i="8"/>
  <c r="V43" i="8"/>
  <c r="T43" i="8"/>
  <c r="V42" i="8"/>
  <c r="T42" i="8"/>
  <c r="V41" i="8"/>
  <c r="T41" i="8"/>
  <c r="V40" i="8"/>
  <c r="T40" i="8"/>
  <c r="V39" i="8"/>
  <c r="T39" i="8"/>
  <c r="V38" i="8"/>
  <c r="T38" i="8"/>
  <c r="V37" i="8"/>
  <c r="T37" i="8"/>
  <c r="V36" i="8"/>
  <c r="T36" i="8"/>
  <c r="V35" i="8"/>
  <c r="T35" i="8"/>
  <c r="V34" i="8"/>
  <c r="T34" i="8"/>
  <c r="V33" i="8"/>
  <c r="T33" i="8"/>
  <c r="V32" i="8"/>
  <c r="T32" i="8"/>
  <c r="V31" i="8"/>
  <c r="T31" i="8"/>
  <c r="AC30" i="8"/>
  <c r="V30" i="8"/>
  <c r="T30" i="8"/>
  <c r="AC29" i="8"/>
  <c r="V29" i="8"/>
  <c r="T29" i="8"/>
  <c r="V28" i="8"/>
  <c r="T28" i="8"/>
  <c r="V27" i="8"/>
  <c r="T27" i="8"/>
  <c r="V26" i="8"/>
  <c r="T26" i="8"/>
  <c r="V25" i="8"/>
  <c r="T25" i="8"/>
  <c r="V24" i="8"/>
  <c r="T24" i="8"/>
  <c r="V23" i="8"/>
  <c r="T23" i="8"/>
  <c r="V22" i="8"/>
  <c r="T22" i="8"/>
  <c r="V21" i="8"/>
  <c r="T21" i="8"/>
  <c r="V20" i="8"/>
  <c r="T20" i="8"/>
  <c r="AA19" i="8"/>
  <c r="V19" i="8"/>
  <c r="T19" i="8"/>
  <c r="V18" i="8"/>
  <c r="T18" i="8"/>
  <c r="AA17" i="8"/>
  <c r="V17" i="8"/>
  <c r="T17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V16" i="8"/>
  <c r="T16" i="8"/>
  <c r="V15" i="8"/>
  <c r="T15" i="8"/>
  <c r="V13" i="8"/>
  <c r="T13" i="8"/>
  <c r="R13" i="8"/>
  <c r="P13" i="8"/>
  <c r="N13" i="8"/>
  <c r="L13" i="8"/>
  <c r="J13" i="8"/>
  <c r="H13" i="8"/>
  <c r="H13" i="6"/>
  <c r="H16" i="6"/>
  <c r="J13" i="6"/>
  <c r="L13" i="6"/>
  <c r="N13" i="6"/>
  <c r="P13" i="6"/>
  <c r="R13" i="6"/>
  <c r="T13" i="6"/>
  <c r="V13" i="6"/>
  <c r="H17" i="6"/>
  <c r="AC30" i="6"/>
  <c r="AC29" i="6"/>
  <c r="AC28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N46" i="6"/>
  <c r="P46" i="6"/>
  <c r="R46" i="6"/>
  <c r="T46" i="6"/>
  <c r="V46" i="6"/>
  <c r="R45" i="6"/>
  <c r="T45" i="6"/>
  <c r="V4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15" i="6"/>
  <c r="J45" i="6"/>
  <c r="H18" i="6"/>
  <c r="W18" i="6"/>
  <c r="X18" i="6"/>
  <c r="H20" i="6"/>
  <c r="H21" i="6"/>
  <c r="H22" i="6"/>
  <c r="H23" i="6"/>
  <c r="W23" i="6"/>
  <c r="X23" i="6"/>
  <c r="H24" i="6"/>
  <c r="H25" i="6"/>
  <c r="W25" i="6"/>
  <c r="X25" i="6"/>
  <c r="H26" i="6"/>
  <c r="H27" i="6"/>
  <c r="W27" i="6"/>
  <c r="X27" i="6"/>
  <c r="H28" i="6"/>
  <c r="H29" i="6"/>
  <c r="W29" i="6"/>
  <c r="X29" i="6"/>
  <c r="H30" i="6"/>
  <c r="W30" i="6"/>
  <c r="X30" i="6"/>
  <c r="H31" i="6"/>
  <c r="W31" i="6"/>
  <c r="X31" i="6"/>
  <c r="H32" i="6"/>
  <c r="W32" i="6"/>
  <c r="X32" i="6"/>
  <c r="H33" i="6"/>
  <c r="W33" i="6"/>
  <c r="X33" i="6"/>
  <c r="H34" i="6"/>
  <c r="W34" i="6"/>
  <c r="X34" i="6"/>
  <c r="H35" i="6"/>
  <c r="W35" i="6"/>
  <c r="X35" i="6"/>
  <c r="H36" i="6"/>
  <c r="W36" i="6"/>
  <c r="X36" i="6"/>
  <c r="H37" i="6"/>
  <c r="W37" i="6"/>
  <c r="X37" i="6"/>
  <c r="H38" i="6"/>
  <c r="W38" i="6"/>
  <c r="X38" i="6"/>
  <c r="H39" i="6"/>
  <c r="W39" i="6"/>
  <c r="X39" i="6"/>
  <c r="H40" i="6"/>
  <c r="W40" i="6"/>
  <c r="X40" i="6"/>
  <c r="H41" i="6"/>
  <c r="W41" i="6"/>
  <c r="X41" i="6"/>
  <c r="H42" i="6"/>
  <c r="W42" i="6"/>
  <c r="X42" i="6"/>
  <c r="H43" i="6"/>
  <c r="W43" i="6"/>
  <c r="X43" i="6"/>
  <c r="H44" i="6"/>
  <c r="W44" i="6"/>
  <c r="X44" i="6"/>
  <c r="H15" i="6"/>
  <c r="W15" i="6"/>
  <c r="X15" i="6"/>
  <c r="W22" i="6"/>
  <c r="X22" i="6"/>
  <c r="W24" i="6"/>
  <c r="X24" i="6"/>
  <c r="W26" i="6"/>
  <c r="X26" i="6"/>
  <c r="W28" i="6"/>
  <c r="X28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J46" i="6"/>
  <c r="H19" i="6"/>
  <c r="W19" i="6"/>
  <c r="X19" i="6"/>
  <c r="W21" i="6"/>
  <c r="X21" i="6"/>
  <c r="W20" i="6"/>
  <c r="X20" i="6"/>
  <c r="W17" i="6"/>
  <c r="X17" i="6"/>
  <c r="W16" i="6"/>
  <c r="X16" i="6"/>
  <c r="H46" i="6"/>
  <c r="H45" i="6"/>
  <c r="AA21" i="6"/>
  <c r="AA17" i="6"/>
  <c r="AA18" i="6"/>
  <c r="AA19" i="6"/>
  <c r="AA20" i="6"/>
  <c r="AA22" i="6"/>
  <c r="AA20" i="21"/>
  <c r="AA19" i="21"/>
  <c r="AA17" i="21"/>
  <c r="AA18" i="20"/>
  <c r="AA17" i="20"/>
  <c r="AA20" i="20"/>
  <c r="AA21" i="20"/>
  <c r="AA22" i="20"/>
  <c r="AA20" i="17"/>
  <c r="AA17" i="17"/>
  <c r="AA21" i="17"/>
  <c r="AA18" i="16"/>
  <c r="AA21" i="16"/>
  <c r="AA19" i="16"/>
  <c r="AA17" i="15"/>
  <c r="AA20" i="14"/>
  <c r="AA17" i="14"/>
  <c r="AA18" i="14"/>
  <c r="AA21" i="14"/>
  <c r="AA22" i="14"/>
  <c r="AA21" i="13"/>
  <c r="AA19" i="11"/>
  <c r="AA21" i="11"/>
  <c r="AA20" i="11"/>
  <c r="AA18" i="10"/>
  <c r="AA17" i="10"/>
  <c r="AA19" i="10"/>
  <c r="AA20" i="10"/>
  <c r="AA21" i="10"/>
  <c r="AA22" i="10"/>
  <c r="AA20" i="9"/>
  <c r="AA19" i="9"/>
  <c r="AA17" i="9"/>
  <c r="AA18" i="9"/>
  <c r="AA21" i="9"/>
  <c r="AA22" i="9"/>
  <c r="AB19" i="9"/>
  <c r="AB18" i="9"/>
  <c r="AB19" i="6"/>
  <c r="AB17" i="6"/>
  <c r="AB18" i="6"/>
  <c r="AB20" i="6"/>
  <c r="AB21" i="6"/>
  <c r="AB22" i="6"/>
  <c r="AA18" i="15"/>
  <c r="AA19" i="15"/>
  <c r="AA20" i="15"/>
  <c r="AA22" i="15"/>
  <c r="AB21" i="20"/>
  <c r="AB22" i="20"/>
  <c r="AB17" i="20"/>
  <c r="AB19" i="20"/>
  <c r="AB20" i="20"/>
  <c r="AB18" i="20"/>
  <c r="AB19" i="14"/>
  <c r="AB21" i="14"/>
  <c r="AB17" i="14"/>
  <c r="AB20" i="14"/>
  <c r="AB22" i="14"/>
  <c r="AB18" i="14"/>
  <c r="AB17" i="18"/>
  <c r="AB19" i="18"/>
  <c r="AB21" i="18"/>
  <c r="AB20" i="18"/>
  <c r="AB18" i="18"/>
  <c r="AB22" i="18"/>
  <c r="AB22" i="10"/>
  <c r="AB18" i="10"/>
  <c r="AB20" i="10"/>
  <c r="AB19" i="10"/>
  <c r="AB21" i="10"/>
  <c r="AB17" i="10"/>
  <c r="AB19" i="12"/>
  <c r="AB20" i="12"/>
  <c r="AB17" i="12"/>
  <c r="AB21" i="12"/>
  <c r="AB22" i="12"/>
  <c r="AB18" i="12"/>
  <c r="AA20" i="19"/>
  <c r="AA17" i="11"/>
  <c r="AA22" i="11"/>
  <c r="AA18" i="13"/>
  <c r="AA20" i="16"/>
  <c r="AA22" i="16"/>
  <c r="AA19" i="17"/>
  <c r="AA22" i="17"/>
  <c r="AA21" i="19"/>
  <c r="AB21" i="9"/>
  <c r="AA17" i="13"/>
  <c r="AA17" i="19"/>
  <c r="AA21" i="21"/>
  <c r="AA22" i="21"/>
  <c r="AA20" i="8"/>
  <c r="AA22" i="8"/>
  <c r="AB17" i="9"/>
  <c r="AB20" i="9"/>
  <c r="AB22" i="9"/>
  <c r="AA20" i="13"/>
  <c r="AA19" i="19"/>
  <c r="AB19" i="17"/>
  <c r="AB20" i="17"/>
  <c r="AB18" i="17"/>
  <c r="AB17" i="17"/>
  <c r="AB21" i="17"/>
  <c r="AB22" i="17"/>
  <c r="AB19" i="8"/>
  <c r="AB17" i="8"/>
  <c r="AB18" i="8"/>
  <c r="AB20" i="8"/>
  <c r="AB21" i="8"/>
  <c r="AB22" i="8"/>
  <c r="AB18" i="16"/>
  <c r="AB21" i="16"/>
  <c r="AB22" i="16"/>
  <c r="AB20" i="16"/>
  <c r="AB17" i="16"/>
  <c r="AB19" i="16"/>
  <c r="AB22" i="21"/>
  <c r="AB18" i="21"/>
  <c r="AB21" i="21"/>
  <c r="AB19" i="21"/>
  <c r="AB20" i="21"/>
  <c r="AB17" i="21"/>
  <c r="AB22" i="15"/>
  <c r="AB18" i="15"/>
  <c r="AB20" i="15"/>
  <c r="AB17" i="15"/>
  <c r="AB19" i="15"/>
  <c r="AB21" i="15"/>
  <c r="AA22" i="19"/>
  <c r="AB21" i="11"/>
  <c r="AB18" i="11"/>
  <c r="AB17" i="11"/>
  <c r="AB22" i="11"/>
  <c r="AB20" i="11"/>
  <c r="AB19" i="11"/>
  <c r="AA22" i="13"/>
  <c r="AB21" i="19"/>
  <c r="AB17" i="19"/>
  <c r="AB18" i="19"/>
  <c r="AB19" i="19"/>
  <c r="AB20" i="19"/>
  <c r="AB22" i="19"/>
  <c r="AB21" i="13"/>
  <c r="AB17" i="13"/>
  <c r="AB20" i="13"/>
  <c r="AB18" i="13"/>
  <c r="AB19" i="13"/>
  <c r="AB22" i="13"/>
  <c r="AA29" i="17"/>
  <c r="AA28" i="17"/>
  <c r="AA27" i="17"/>
  <c r="AC27" i="18"/>
  <c r="AA29" i="18"/>
  <c r="AC29" i="9"/>
  <c r="AC28" i="9"/>
  <c r="AA30" i="9"/>
  <c r="AA28" i="9"/>
  <c r="AC27" i="8"/>
  <c r="AA29" i="8"/>
  <c r="AA27" i="8"/>
  <c r="AC27" i="6"/>
  <c r="AA29" i="6"/>
  <c r="AA27" i="6"/>
  <c r="D37" i="21"/>
  <c r="D37" i="20"/>
  <c r="D37" i="19"/>
  <c r="D37" i="16"/>
  <c r="D37" i="15"/>
  <c r="D37" i="14"/>
  <c r="D37" i="13"/>
  <c r="D37" i="12"/>
  <c r="D37" i="11"/>
  <c r="D37" i="10"/>
  <c r="AA28" i="6"/>
  <c r="AA30" i="6"/>
  <c r="AA28" i="8"/>
  <c r="AA30" i="8"/>
  <c r="D37" i="8"/>
  <c r="AC28" i="8"/>
  <c r="AA27" i="9"/>
  <c r="AA29" i="9"/>
  <c r="D37" i="9"/>
  <c r="AC27" i="9"/>
  <c r="AA27" i="18"/>
  <c r="AA28" i="18"/>
  <c r="AA30" i="18"/>
  <c r="D37" i="18"/>
  <c r="AC28" i="18"/>
  <c r="D37" i="6"/>
  <c r="D37" i="17"/>
  <c r="AA30" i="17"/>
</calcChain>
</file>

<file path=xl/sharedStrings.xml><?xml version="1.0" encoding="utf-8"?>
<sst xmlns="http://schemas.openxmlformats.org/spreadsheetml/2006/main" count="1303" uniqueCount="98">
  <si>
    <t>DEPARTAMENTO DE EDUCACION</t>
  </si>
  <si>
    <t>Nombre del Estudiante</t>
  </si>
  <si>
    <t>%</t>
  </si>
  <si>
    <t>Total</t>
  </si>
  <si>
    <t>Destreza</t>
  </si>
  <si>
    <t>C.  Destrezas a ser re-enseñadas:</t>
  </si>
  <si>
    <t>Materia:</t>
  </si>
  <si>
    <t>Fecha:</t>
  </si>
  <si>
    <t>Grado y Grupo:</t>
  </si>
  <si>
    <t>DESTREZAS</t>
  </si>
  <si>
    <t>Pts</t>
  </si>
  <si>
    <t>A.  Distribución de Notas:</t>
  </si>
  <si>
    <t>Maestro:</t>
  </si>
  <si>
    <t>Tema de la Prueba:</t>
  </si>
  <si>
    <t>P.E.M.</t>
  </si>
  <si>
    <t>ESCUELA SUPERIOR DR. CARLOS GONZÁLEZ</t>
  </si>
  <si>
    <t>Estadísticas</t>
  </si>
  <si>
    <t xml:space="preserve">      destreza:</t>
  </si>
  <si>
    <t>Puntos</t>
  </si>
  <si>
    <t>puntos</t>
  </si>
  <si>
    <t>90-100    A</t>
  </si>
  <si>
    <t>80-89      B</t>
  </si>
  <si>
    <t>60-69      D</t>
  </si>
  <si>
    <t>0-59        F</t>
  </si>
  <si>
    <t>70-79      C</t>
  </si>
  <si>
    <t>Valor:</t>
  </si>
  <si>
    <t>Dominio</t>
  </si>
  <si>
    <t>D:</t>
  </si>
  <si>
    <t>ND:</t>
  </si>
  <si>
    <t>Dominaron Destreza:</t>
  </si>
  <si>
    <t>No Dominaron Destreza:</t>
  </si>
  <si>
    <t>Valor de la Prueba:</t>
  </si>
  <si>
    <t>B.  Por ciento de estudiantes que dominaron la</t>
  </si>
  <si>
    <t>Matemáticas</t>
  </si>
  <si>
    <t>Acevedo Quiñones, Miguel A.</t>
  </si>
  <si>
    <t>Acevedo Rivera, Cristina</t>
  </si>
  <si>
    <t>Alicea Morales, Brian A.</t>
  </si>
  <si>
    <t>Barbosa Vega, Lynnette</t>
  </si>
  <si>
    <t>Bonilla Torres, Janelis Z.</t>
  </si>
  <si>
    <t>Colon Cruz, Kimberly</t>
  </si>
  <si>
    <t>De Santiago Alvarez, Marco</t>
  </si>
  <si>
    <t>Figueroa Caraballo, Keasey LEE</t>
  </si>
  <si>
    <t>Garcia Figueroa, Genesis M.</t>
  </si>
  <si>
    <t>Luciano Cruz, Jonnathan</t>
  </si>
  <si>
    <t>Luciano Rodriguez, Julianne M.</t>
  </si>
  <si>
    <t>Bonilla Sotomayor, Liz C.</t>
  </si>
  <si>
    <t>Martinez Rosado, Jessica</t>
  </si>
  <si>
    <t>Mieses De Jesus, Gelioska A.</t>
  </si>
  <si>
    <t>Ortiz Crespo, Jorge F.</t>
  </si>
  <si>
    <t>Perez Ramos, Kristopher</t>
  </si>
  <si>
    <t>Reyes Alvarado, Alejandro</t>
  </si>
  <si>
    <t>Rivera Crespo, Carolina</t>
  </si>
  <si>
    <t>Rivera Trabal, Neishka</t>
  </si>
  <si>
    <t>Rosas Valentin, Pamela</t>
  </si>
  <si>
    <t>Semidey Velez, Stephanie</t>
  </si>
  <si>
    <t>Yace Perez, Wanda I.</t>
  </si>
  <si>
    <t>ESCUELA SUPERIOR EUGENIO MARIA DE HOSTOS</t>
  </si>
  <si>
    <t>Medidas de tendencia central y de dispersion</t>
  </si>
  <si>
    <t>Estadistica y Probabilidad</t>
  </si>
  <si>
    <t>Define las medidas de tendencia central</t>
  </si>
  <si>
    <t>Define las medidas de dispersion</t>
  </si>
  <si>
    <t>Calcula las medidas de tendencia central</t>
  </si>
  <si>
    <t>Calcula las medidas de dispersion</t>
  </si>
  <si>
    <t>Calcula le distribucion de frecuecia</t>
  </si>
  <si>
    <t>Interpretar grafica de tallo y hoja</t>
  </si>
  <si>
    <t>Interpretar grafica de barra</t>
  </si>
  <si>
    <t>Interpretar grafica lineal</t>
  </si>
  <si>
    <t>Construir grafica de tallo y hoja</t>
  </si>
  <si>
    <t>Construir grafica de barra</t>
  </si>
  <si>
    <t>Construir grafica lineal</t>
  </si>
  <si>
    <t>Interpretar grafica circular</t>
  </si>
  <si>
    <t>Interpretar diagram de dispersion</t>
  </si>
  <si>
    <t>identificar los tipos de correlacion</t>
  </si>
  <si>
    <t>Interpretar diagrama de caja y bigote</t>
  </si>
  <si>
    <t>Construir diagrama de dispersion</t>
  </si>
  <si>
    <t xml:space="preserve">Construir diagrama de caja y bigote </t>
  </si>
  <si>
    <t>Construir grafica circular</t>
  </si>
  <si>
    <t>Identificar tipo de Grafica</t>
  </si>
  <si>
    <t>Interpretar pictograma</t>
  </si>
  <si>
    <t>Interpretar lineas cronologicas</t>
  </si>
  <si>
    <t>Construir graficas de puntos</t>
  </si>
  <si>
    <t>Construir linea cronologica</t>
  </si>
  <si>
    <t>Contruir Pictograma</t>
  </si>
  <si>
    <t>Interpretacion y Contruccion de Graficas</t>
  </si>
  <si>
    <t>Interpretacion y Contruccion de graficas</t>
  </si>
  <si>
    <t>Distribuccion de frecuencias y medidas de posicion</t>
  </si>
  <si>
    <t xml:space="preserve"> Distribuccion de frecuencia de datos agrupados</t>
  </si>
  <si>
    <t>Determina medidas de tendecia central para datos agrupados</t>
  </si>
  <si>
    <t>Calcula medidas de tendecia central para datos agrupados</t>
  </si>
  <si>
    <t>Resuelve medidas de posicion</t>
  </si>
  <si>
    <t xml:space="preserve">Sr. Reimanuel Cruz </t>
  </si>
  <si>
    <t>12--8</t>
  </si>
  <si>
    <t>Sr. Reimanuel Cruz</t>
  </si>
  <si>
    <t>12 de febrero de 2013</t>
  </si>
  <si>
    <t>1 de marzo de 2013</t>
  </si>
  <si>
    <t>13 de marzo de 2013</t>
  </si>
  <si>
    <t>11 de abril de 2013</t>
  </si>
  <si>
    <t>24 de abril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</si>
</sst>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b/>
      <sz val="10"/>
      <name val="Arial"/>
    </font>
    <font>
      <b/>
      <sz val="11"/>
      <name val="Arial"/>
      <family val="2"/>
    </font>
    <font>
      <b/>
      <sz val="12"/>
      <name val="Arial"/>
    </font>
    <font>
      <b/>
      <sz val="11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2"/>
      <name val="Arial"/>
      <family val="2"/>
    </font>
    <font>
      <b/>
      <sz val="10"/>
      <name val="Arial"/>
    </font>
    <font>
      <sz val="8"/>
      <name val="Arial"/>
    </font>
    <font>
      <sz val="8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Continuous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Continuous"/>
      <protection hidden="1"/>
    </xf>
    <xf numFmtId="0" fontId="1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hidden="1"/>
    </xf>
    <xf numFmtId="1" fontId="8" fillId="3" borderId="7" xfId="0" applyNumberFormat="1" applyFont="1" applyFill="1" applyBorder="1" applyAlignment="1" applyProtection="1">
      <alignment horizontal="center"/>
      <protection hidden="1"/>
    </xf>
    <xf numFmtId="1" fontId="8" fillId="3" borderId="8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164" fontId="1" fillId="3" borderId="6" xfId="0" applyNumberFormat="1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164" fontId="1" fillId="3" borderId="7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164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Continuous"/>
      <protection hidden="1"/>
    </xf>
    <xf numFmtId="0" fontId="14" fillId="3" borderId="3" xfId="0" applyFont="1" applyFill="1" applyBorder="1" applyProtection="1">
      <protection hidden="1"/>
    </xf>
    <xf numFmtId="0" fontId="14" fillId="3" borderId="3" xfId="0" quotePrefix="1" applyFont="1" applyFill="1" applyBorder="1" applyProtection="1">
      <protection hidden="1"/>
    </xf>
    <xf numFmtId="0" fontId="14" fillId="3" borderId="5" xfId="0" applyFont="1" applyFill="1" applyBorder="1" applyAlignment="1" applyProtection="1">
      <alignment horizontal="center"/>
      <protection hidden="1"/>
    </xf>
    <xf numFmtId="1" fontId="1" fillId="3" borderId="6" xfId="0" applyNumberFormat="1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protection hidden="1"/>
    </xf>
    <xf numFmtId="0" fontId="13" fillId="3" borderId="0" xfId="0" applyFont="1" applyFill="1" applyAlignment="1" applyProtection="1">
      <protection hidden="1"/>
    </xf>
    <xf numFmtId="0" fontId="13" fillId="3" borderId="13" xfId="0" applyFont="1" applyFill="1" applyBorder="1" applyAlignment="1" applyProtection="1"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164" fontId="1" fillId="4" borderId="14" xfId="0" applyNumberFormat="1" applyFont="1" applyFill="1" applyBorder="1" applyAlignment="1" applyProtection="1">
      <alignment horizontal="center"/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164" fontId="1" fillId="5" borderId="16" xfId="0" applyNumberFormat="1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164" fontId="1" fillId="4" borderId="16" xfId="0" applyNumberFormat="1" applyFont="1" applyFill="1" applyBorder="1" applyAlignment="1" applyProtection="1">
      <alignment horizontal="center"/>
      <protection hidden="1"/>
    </xf>
    <xf numFmtId="164" fontId="1" fillId="4" borderId="15" xfId="0" applyNumberFormat="1" applyFont="1" applyFill="1" applyBorder="1" applyAlignment="1" applyProtection="1">
      <alignment horizontal="center"/>
      <protection hidden="1"/>
    </xf>
    <xf numFmtId="164" fontId="1" fillId="5" borderId="17" xfId="0" applyNumberFormat="1" applyFont="1" applyFill="1" applyBorder="1" applyAlignment="1" applyProtection="1">
      <alignment horizontal="center"/>
      <protection hidden="1"/>
    </xf>
    <xf numFmtId="1" fontId="8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hidden="1"/>
    </xf>
    <xf numFmtId="1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left" vertical="top" wrapText="1"/>
      <protection hidden="1"/>
    </xf>
    <xf numFmtId="0" fontId="11" fillId="3" borderId="18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left"/>
      <protection hidden="1"/>
    </xf>
    <xf numFmtId="0" fontId="8" fillId="3" borderId="21" xfId="0" applyFont="1" applyFill="1" applyBorder="1" applyAlignment="1" applyProtection="1">
      <alignment horizontal="left"/>
      <protection hidden="1"/>
    </xf>
    <xf numFmtId="49" fontId="8" fillId="3" borderId="21" xfId="0" quotePrefix="1" applyNumberFormat="1" applyFont="1" applyFill="1" applyBorder="1" applyAlignment="1" applyProtection="1">
      <alignment horizontal="left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1" fontId="11" fillId="5" borderId="18" xfId="0" applyNumberFormat="1" applyFont="1" applyFill="1" applyBorder="1" applyAlignment="1" applyProtection="1">
      <alignment horizontal="center" vertical="top" wrapText="1"/>
      <protection hidden="1"/>
    </xf>
    <xf numFmtId="0" fontId="11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hidden="1"/>
    </xf>
    <xf numFmtId="0" fontId="7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hidden="1"/>
    </xf>
    <xf numFmtId="0" fontId="7" fillId="5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164" fontId="1" fillId="5" borderId="23" xfId="0" applyNumberFormat="1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1" fillId="3" borderId="28" xfId="0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center"/>
      <protection hidden="1"/>
    </xf>
    <xf numFmtId="164" fontId="8" fillId="3" borderId="39" xfId="0" applyNumberFormat="1" applyFont="1" applyFill="1" applyBorder="1" applyAlignment="1" applyProtection="1">
      <alignment horizontal="center"/>
      <protection hidden="1"/>
    </xf>
    <xf numFmtId="164" fontId="8" fillId="3" borderId="40" xfId="0" applyNumberFormat="1" applyFont="1" applyFill="1" applyBorder="1" applyAlignment="1" applyProtection="1">
      <alignment horizontal="center"/>
      <protection hidden="1"/>
    </xf>
    <xf numFmtId="0" fontId="0" fillId="5" borderId="27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/>
      <protection locked="0"/>
    </xf>
    <xf numFmtId="164" fontId="8" fillId="3" borderId="44" xfId="0" applyNumberFormat="1" applyFont="1" applyFill="1" applyBorder="1" applyAlignment="1" applyProtection="1">
      <alignment horizontal="center"/>
      <protection hidden="1"/>
    </xf>
    <xf numFmtId="164" fontId="8" fillId="3" borderId="45" xfId="0" applyNumberFormat="1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0" fontId="8" fillId="3" borderId="24" xfId="0" applyFont="1" applyFill="1" applyBorder="1" applyAlignment="1" applyProtection="1">
      <alignment horizontal="right"/>
      <protection hidden="1"/>
    </xf>
    <xf numFmtId="0" fontId="8" fillId="3" borderId="25" xfId="0" applyFont="1" applyFill="1" applyBorder="1" applyAlignment="1" applyProtection="1">
      <alignment horizontal="right"/>
      <protection hidden="1"/>
    </xf>
    <xf numFmtId="0" fontId="8" fillId="3" borderId="26" xfId="0" applyFont="1" applyFill="1" applyBorder="1" applyAlignment="1" applyProtection="1">
      <alignment horizontal="right"/>
      <protection hidden="1"/>
    </xf>
    <xf numFmtId="0" fontId="8" fillId="4" borderId="24" xfId="0" applyFont="1" applyFill="1" applyBorder="1" applyAlignment="1" applyProtection="1">
      <alignment horizontal="right"/>
      <protection hidden="1"/>
    </xf>
    <xf numFmtId="0" fontId="8" fillId="4" borderId="25" xfId="0" applyFont="1" applyFill="1" applyBorder="1" applyAlignment="1" applyProtection="1">
      <alignment horizontal="right"/>
      <protection hidden="1"/>
    </xf>
    <xf numFmtId="0" fontId="8" fillId="4" borderId="26" xfId="0" applyFont="1" applyFill="1" applyBorder="1" applyAlignment="1" applyProtection="1">
      <alignment horizontal="right"/>
      <protection hidden="1"/>
    </xf>
    <xf numFmtId="0" fontId="0" fillId="5" borderId="29" xfId="0" applyFill="1" applyBorder="1" applyAlignment="1" applyProtection="1">
      <alignment horizontal="left"/>
      <protection locked="0"/>
    </xf>
    <xf numFmtId="0" fontId="0" fillId="5" borderId="30" xfId="0" applyFill="1" applyBorder="1" applyAlignment="1" applyProtection="1">
      <alignment horizontal="left"/>
      <protection locked="0"/>
    </xf>
    <xf numFmtId="0" fontId="0" fillId="5" borderId="31" xfId="0" applyFill="1" applyBorder="1" applyAlignment="1" applyProtection="1">
      <alignment horizontal="left"/>
      <protection locked="0"/>
    </xf>
    <xf numFmtId="0" fontId="8" fillId="4" borderId="32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5" borderId="33" xfId="0" applyFill="1" applyBorder="1" applyAlignment="1" applyProtection="1">
      <alignment horizontal="left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0" fillId="4" borderId="27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41" xfId="0" applyFont="1" applyFill="1" applyBorder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0" fillId="3" borderId="46" xfId="0" applyFont="1" applyFill="1" applyBorder="1" applyAlignment="1" applyProtection="1">
      <alignment horizontal="center"/>
      <protection hidden="1"/>
    </xf>
    <xf numFmtId="0" fontId="10" fillId="3" borderId="47" xfId="0" applyFont="1" applyFill="1" applyBorder="1" applyAlignment="1" applyProtection="1">
      <alignment horizont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/>
      <protection hidden="1"/>
    </xf>
    <xf numFmtId="0" fontId="10" fillId="3" borderId="25" xfId="0" applyFont="1" applyFill="1" applyBorder="1" applyAlignment="1" applyProtection="1">
      <alignment horizontal="center"/>
      <protection hidden="1"/>
    </xf>
    <xf numFmtId="49" fontId="9" fillId="3" borderId="25" xfId="0" applyNumberFormat="1" applyFont="1" applyFill="1" applyBorder="1" applyAlignment="1" applyProtection="1">
      <alignment horizontal="center" vertical="center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9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1" fontId="2" fillId="3" borderId="18" xfId="0" applyNumberFormat="1" applyFont="1" applyFill="1" applyBorder="1" applyAlignment="1" applyProtection="1">
      <alignment horizontal="center" vertical="center"/>
      <protection hidden="1"/>
    </xf>
    <xf numFmtId="0" fontId="12" fillId="3" borderId="27" xfId="0" applyFont="1" applyFill="1" applyBorder="1" applyAlignment="1" applyProtection="1">
      <alignment horizontal="left" vertical="top" wrapText="1"/>
      <protection locked="0"/>
    </xf>
    <xf numFmtId="0" fontId="12" fillId="3" borderId="28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/>
      <protection hidden="1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/>
      <protection locked="0"/>
    </xf>
    <xf numFmtId="1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left" vertical="center"/>
      <protection hidden="1"/>
    </xf>
    <xf numFmtId="49" fontId="8" fillId="3" borderId="26" xfId="0" applyNumberFormat="1" applyFont="1" applyFill="1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10" fillId="3" borderId="25" xfId="0" applyNumberFormat="1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164" fontId="8" fillId="3" borderId="42" xfId="0" applyNumberFormat="1" applyFont="1" applyFill="1" applyBorder="1" applyAlignment="1" applyProtection="1">
      <alignment horizontal="center"/>
      <protection hidden="1"/>
    </xf>
    <xf numFmtId="164" fontId="8" fillId="3" borderId="43" xfId="0" applyNumberFormat="1" applyFont="1" applyFill="1" applyBorder="1" applyAlignment="1" applyProtection="1">
      <alignment horizont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left"/>
      <protection locked="0"/>
    </xf>
    <xf numFmtId="0" fontId="0" fillId="5" borderId="27" xfId="0" applyFont="1" applyFill="1" applyBorder="1" applyAlignment="1" applyProtection="1">
      <alignment horizontal="left"/>
      <protection locked="0"/>
    </xf>
    <xf numFmtId="0" fontId="8" fillId="5" borderId="27" xfId="0" applyFont="1" applyFill="1" applyBorder="1" applyAlignment="1" applyProtection="1">
      <alignment horizontal="left"/>
      <protection locked="0"/>
    </xf>
    <xf numFmtId="0" fontId="8" fillId="4" borderId="27" xfId="0" applyFont="1" applyFill="1" applyBorder="1" applyAlignment="1" applyProtection="1">
      <alignment horizontal="left"/>
      <protection locked="0"/>
    </xf>
    <xf numFmtId="0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9" fillId="3" borderId="26" xfId="0" quotePrefix="1" applyNumberFormat="1" applyFont="1" applyFill="1" applyBorder="1" applyAlignment="1" applyProtection="1">
      <alignment horizontal="center" vertical="center"/>
      <protection locked="0"/>
    </xf>
    <xf numFmtId="16" fontId="9" fillId="3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3</xdr:row>
      <xdr:rowOff>0</xdr:rowOff>
    </xdr:to>
    <xdr:pic>
      <xdr:nvPicPr>
        <xdr:cNvPr id="1026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0242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1266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2290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3314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4338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15362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3</xdr:row>
      <xdr:rowOff>0</xdr:rowOff>
    </xdr:to>
    <xdr:pic>
      <xdr:nvPicPr>
        <xdr:cNvPr id="5122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3</xdr:row>
      <xdr:rowOff>0</xdr:rowOff>
    </xdr:to>
    <xdr:pic>
      <xdr:nvPicPr>
        <xdr:cNvPr id="2050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3</xdr:row>
      <xdr:rowOff>0</xdr:rowOff>
    </xdr:to>
    <xdr:pic>
      <xdr:nvPicPr>
        <xdr:cNvPr id="3074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3</xdr:row>
      <xdr:rowOff>0</xdr:rowOff>
    </xdr:to>
    <xdr:pic>
      <xdr:nvPicPr>
        <xdr:cNvPr id="4098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6146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7170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8194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85725</xdr:rowOff>
    </xdr:from>
    <xdr:to>
      <xdr:col>16</xdr:col>
      <xdr:colOff>190500</xdr:colOff>
      <xdr:row>2</xdr:row>
      <xdr:rowOff>209550</xdr:rowOff>
    </xdr:to>
    <xdr:pic>
      <xdr:nvPicPr>
        <xdr:cNvPr id="9218" name="Picture 153" descr="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619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C6" zoomScaleSheetLayoutView="100" workbookViewId="0">
      <selection activeCell="G11" sqref="G11:H11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">
        <v>58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47" t="s">
        <v>91</v>
      </c>
      <c r="AB5" s="148"/>
      <c r="AC5" s="149"/>
      <c r="AD5" s="9"/>
    </row>
    <row r="6" spans="3:31" ht="15" x14ac:dyDescent="0.2">
      <c r="C6" s="145" t="s">
        <v>13</v>
      </c>
      <c r="D6" s="146"/>
      <c r="E6" s="142" t="s">
        <v>57</v>
      </c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47" t="s">
        <v>92</v>
      </c>
      <c r="AB6" s="147"/>
      <c r="AC6" s="150"/>
      <c r="AD6" s="12"/>
    </row>
    <row r="7" spans="3:31" ht="19.5" customHeight="1" x14ac:dyDescent="0.2">
      <c r="C7" s="145" t="s">
        <v>31</v>
      </c>
      <c r="D7" s="146"/>
      <c r="E7" s="165">
        <v>54</v>
      </c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 t="s">
        <v>93</v>
      </c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157" t="s">
        <v>59</v>
      </c>
      <c r="H11" s="98"/>
      <c r="I11" s="157" t="s">
        <v>60</v>
      </c>
      <c r="J11" s="98"/>
      <c r="K11" s="157" t="s">
        <v>61</v>
      </c>
      <c r="L11" s="98"/>
      <c r="M11" s="157" t="s">
        <v>62</v>
      </c>
      <c r="N11" s="98"/>
      <c r="O11" s="157" t="s">
        <v>63</v>
      </c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>
        <v>10</v>
      </c>
      <c r="I12" s="64" t="s">
        <v>25</v>
      </c>
      <c r="J12" s="71">
        <v>10</v>
      </c>
      <c r="K12" s="64" t="s">
        <v>25</v>
      </c>
      <c r="L12" s="71">
        <v>12</v>
      </c>
      <c r="M12" s="64" t="s">
        <v>25</v>
      </c>
      <c r="N12" s="71">
        <v>12</v>
      </c>
      <c r="O12" s="64" t="s">
        <v>25</v>
      </c>
      <c r="P12" s="71">
        <v>10</v>
      </c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>
        <f>IF(H12="","",ROUND(H12*0.7,0))</f>
        <v>7</v>
      </c>
      <c r="I13" s="70" t="s">
        <v>14</v>
      </c>
      <c r="J13" s="70">
        <f>IF(J12="","",ROUND(J12*0.7,0))</f>
        <v>7</v>
      </c>
      <c r="K13" s="70" t="s">
        <v>14</v>
      </c>
      <c r="L13" s="70">
        <f>IF(L12="","",ROUND(L12*0.7,0))</f>
        <v>8</v>
      </c>
      <c r="M13" s="70" t="s">
        <v>14</v>
      </c>
      <c r="N13" s="70">
        <f>IF(N12="","",ROUND(N12*0.7,0))</f>
        <v>8</v>
      </c>
      <c r="O13" s="70" t="s">
        <v>14</v>
      </c>
      <c r="P13" s="70">
        <f>IF(P12="","",ROUND(P12*0.7,0))</f>
        <v>7</v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02" t="s">
        <v>34</v>
      </c>
      <c r="E15" s="103"/>
      <c r="F15" s="104"/>
      <c r="G15" s="72">
        <v>8</v>
      </c>
      <c r="H15" s="73" t="str">
        <f>IF(G15="","",IF(G15&gt;=$H$13,"D","ND"))</f>
        <v>D</v>
      </c>
      <c r="I15" s="72">
        <v>9</v>
      </c>
      <c r="J15" s="73" t="str">
        <f>IF(I15="","",IF(I15&gt;=$J$13,"D","ND"))</f>
        <v>D</v>
      </c>
      <c r="K15" s="72">
        <v>9</v>
      </c>
      <c r="L15" s="73" t="str">
        <f>IF(K15="","",IF(K15&gt;=$L$13,"D","ND"))</f>
        <v>D</v>
      </c>
      <c r="M15" s="72">
        <v>10</v>
      </c>
      <c r="N15" s="73" t="str">
        <f>IF(M15="","",IF(M15&gt;=$N$13,"D","ND"))</f>
        <v>D</v>
      </c>
      <c r="O15" s="72">
        <v>9</v>
      </c>
      <c r="P15" s="73" t="str">
        <f>IF(O15="","",IF(O15&gt;=$P$13,"D","ND"))</f>
        <v>D</v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>
        <f>IF(AND(G15="",H15="")=TRUE,"",SUM(G15:V15))</f>
        <v>45</v>
      </c>
      <c r="X15" s="57">
        <f>IF(W15="","",(W15/(SUM($H$12,$J$12,$L$12,$N$12,$P$12,$R$12,$T$12,$V$12))*100))</f>
        <v>83.333333333333343</v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05" t="s">
        <v>35</v>
      </c>
      <c r="E16" s="106"/>
      <c r="F16" s="107"/>
      <c r="G16" s="74">
        <v>10</v>
      </c>
      <c r="H16" s="75" t="str">
        <f t="shared" ref="H16:H44" si="1">IF(G16="","",IF(G16&gt;=$H$13,"D","ND"))</f>
        <v>D</v>
      </c>
      <c r="I16" s="74">
        <v>10</v>
      </c>
      <c r="J16" s="75" t="str">
        <f t="shared" ref="J16:J44" si="2">IF(I16="","",IF(I16&gt;=$J$13,"D","ND"))</f>
        <v>D</v>
      </c>
      <c r="K16" s="74">
        <v>12</v>
      </c>
      <c r="L16" s="75" t="str">
        <f t="shared" ref="L16:L44" si="3">IF(K16="","",IF(K16&gt;=$L$13,"D","ND"))</f>
        <v>D</v>
      </c>
      <c r="M16" s="74">
        <v>12</v>
      </c>
      <c r="N16" s="75" t="str">
        <f t="shared" ref="N16:N44" si="4">IF(M16="","",IF(M16&gt;=$N$13,"D","ND"))</f>
        <v>D</v>
      </c>
      <c r="O16" s="74">
        <v>10</v>
      </c>
      <c r="P16" s="75" t="str">
        <f t="shared" ref="P16:P44" si="5">IF(O16="","",IF(O16&gt;=$P$13,"D","ND"))</f>
        <v>D</v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>
        <f>IF(AND(G16="",H16="")=TRUE,"",SUM(G16:V16))</f>
        <v>54</v>
      </c>
      <c r="X16" s="48">
        <f t="shared" ref="X16:X44" si="9">IF(W16="","",(W16/(SUM($H$12,$J$12,$L$12,$N$12,$P$12,$R$12,$T$12,$V$12))*100))</f>
        <v>100</v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02" t="s">
        <v>36</v>
      </c>
      <c r="E17" s="103"/>
      <c r="F17" s="104"/>
      <c r="G17" s="77">
        <v>9</v>
      </c>
      <c r="H17" s="78" t="str">
        <f t="shared" si="1"/>
        <v>D</v>
      </c>
      <c r="I17" s="77">
        <v>10</v>
      </c>
      <c r="J17" s="78" t="str">
        <f t="shared" si="2"/>
        <v>D</v>
      </c>
      <c r="K17" s="77">
        <v>11</v>
      </c>
      <c r="L17" s="78" t="str">
        <f t="shared" si="3"/>
        <v>D</v>
      </c>
      <c r="M17" s="77">
        <v>11</v>
      </c>
      <c r="N17" s="78" t="str">
        <f t="shared" si="4"/>
        <v>D</v>
      </c>
      <c r="O17" s="77">
        <v>10</v>
      </c>
      <c r="P17" s="78" t="str">
        <f t="shared" si="5"/>
        <v>D</v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>
        <f t="shared" ref="W17:W44" si="10">IF(AND(G17="",H17="")=TRUE,"",SUM(G17:V17))</f>
        <v>51</v>
      </c>
      <c r="X17" s="94">
        <f t="shared" si="9"/>
        <v>94.444444444444443</v>
      </c>
      <c r="Y17" s="22"/>
      <c r="Z17" s="66" t="s">
        <v>20</v>
      </c>
      <c r="AA17" s="27">
        <f>IF(D15="","",COUNTIF($X$15:$X$44,"&gt;=89.5"))</f>
        <v>9</v>
      </c>
      <c r="AB17" s="174">
        <f>IF(AA22="","",(AA17/$AA$22)*100)</f>
        <v>42.857142857142854</v>
      </c>
      <c r="AC17" s="175"/>
      <c r="AD17" s="12"/>
      <c r="AE17" s="24"/>
    </row>
    <row r="18" spans="3:31" x14ac:dyDescent="0.2">
      <c r="C18" s="47">
        <f t="shared" si="0"/>
        <v>4</v>
      </c>
      <c r="D18" s="105" t="s">
        <v>37</v>
      </c>
      <c r="E18" s="106"/>
      <c r="F18" s="107"/>
      <c r="G18" s="74">
        <v>10</v>
      </c>
      <c r="H18" s="75" t="str">
        <f t="shared" si="1"/>
        <v>D</v>
      </c>
      <c r="I18" s="74">
        <v>10</v>
      </c>
      <c r="J18" s="75" t="str">
        <f t="shared" si="2"/>
        <v>D</v>
      </c>
      <c r="K18" s="74">
        <v>12</v>
      </c>
      <c r="L18" s="75" t="str">
        <f t="shared" si="3"/>
        <v>D</v>
      </c>
      <c r="M18" s="74">
        <v>12</v>
      </c>
      <c r="N18" s="75" t="str">
        <f t="shared" si="4"/>
        <v>D</v>
      </c>
      <c r="O18" s="74">
        <v>10</v>
      </c>
      <c r="P18" s="75" t="str">
        <f t="shared" si="5"/>
        <v>D</v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>
        <f t="shared" si="10"/>
        <v>54</v>
      </c>
      <c r="X18" s="48">
        <f t="shared" si="9"/>
        <v>100</v>
      </c>
      <c r="Y18" s="22"/>
      <c r="Z18" s="67" t="s">
        <v>21</v>
      </c>
      <c r="AA18" s="28">
        <f>IF(D15="","",COUNTIF($X$15:$X$44,"&gt;=79.5")-COUNTIF($X$15:$X$44,"&gt;=89.5"))</f>
        <v>8</v>
      </c>
      <c r="AB18" s="100">
        <f>IF(AA22="","",(AA18/$AA$22)*100)</f>
        <v>38.095238095238095</v>
      </c>
      <c r="AC18" s="101"/>
      <c r="AD18" s="12"/>
      <c r="AE18" s="24"/>
    </row>
    <row r="19" spans="3:31" x14ac:dyDescent="0.2">
      <c r="C19" s="51">
        <f t="shared" si="0"/>
        <v>5</v>
      </c>
      <c r="D19" s="102" t="s">
        <v>45</v>
      </c>
      <c r="E19" s="103"/>
      <c r="F19" s="104"/>
      <c r="G19" s="80">
        <v>10</v>
      </c>
      <c r="H19" s="81" t="str">
        <f t="shared" si="1"/>
        <v>D</v>
      </c>
      <c r="I19" s="80">
        <v>10</v>
      </c>
      <c r="J19" s="81" t="str">
        <f t="shared" si="2"/>
        <v>D</v>
      </c>
      <c r="K19" s="80">
        <v>11</v>
      </c>
      <c r="L19" s="81" t="str">
        <f t="shared" si="3"/>
        <v>D</v>
      </c>
      <c r="M19" s="80">
        <v>12</v>
      </c>
      <c r="N19" s="81" t="str">
        <f t="shared" si="4"/>
        <v>D</v>
      </c>
      <c r="O19" s="80">
        <v>10</v>
      </c>
      <c r="P19" s="81" t="str">
        <f t="shared" si="5"/>
        <v>D</v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>
        <f t="shared" si="10"/>
        <v>53</v>
      </c>
      <c r="X19" s="52">
        <f t="shared" si="9"/>
        <v>98.148148148148152</v>
      </c>
      <c r="Y19" s="22"/>
      <c r="Z19" s="68" t="s">
        <v>24</v>
      </c>
      <c r="AA19" s="28">
        <f>IF(D15="","",COUNTIF($X$15:$X$44,"&gt;=69.5")-COUNTIF($X$15:$X$44,"&gt;=79.5"))</f>
        <v>3</v>
      </c>
      <c r="AB19" s="100">
        <f>IF(AA22="","",(AA19/$AA$22)*100)</f>
        <v>14.285714285714285</v>
      </c>
      <c r="AC19" s="101"/>
      <c r="AD19" s="12"/>
      <c r="AE19" s="24"/>
    </row>
    <row r="20" spans="3:31" x14ac:dyDescent="0.2">
      <c r="C20" s="54">
        <f t="shared" si="0"/>
        <v>6</v>
      </c>
      <c r="D20" s="105" t="s">
        <v>38</v>
      </c>
      <c r="E20" s="106"/>
      <c r="F20" s="107"/>
      <c r="G20" s="83">
        <v>9</v>
      </c>
      <c r="H20" s="84" t="str">
        <f t="shared" si="1"/>
        <v>D</v>
      </c>
      <c r="I20" s="83">
        <v>9</v>
      </c>
      <c r="J20" s="84" t="str">
        <f t="shared" si="2"/>
        <v>D</v>
      </c>
      <c r="K20" s="83">
        <v>11</v>
      </c>
      <c r="L20" s="84" t="str">
        <f t="shared" si="3"/>
        <v>D</v>
      </c>
      <c r="M20" s="83">
        <v>9</v>
      </c>
      <c r="N20" s="84" t="str">
        <f t="shared" si="4"/>
        <v>D</v>
      </c>
      <c r="O20" s="83">
        <v>8</v>
      </c>
      <c r="P20" s="84" t="str">
        <f t="shared" si="5"/>
        <v>D</v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>
        <f t="shared" si="10"/>
        <v>46</v>
      </c>
      <c r="X20" s="56">
        <f t="shared" si="9"/>
        <v>85.18518518518519</v>
      </c>
      <c r="Y20" s="22"/>
      <c r="Z20" s="67" t="s">
        <v>22</v>
      </c>
      <c r="AA20" s="28">
        <f>IF(D15="","",COUNTIF($X$15:$X$44,"&gt;=59.5")-COUNTIF($X$15:$X$44,"&gt;=69.5"))</f>
        <v>0</v>
      </c>
      <c r="AB20" s="100">
        <f>IF(AA22="","",(AA20/$AA$22)*100)</f>
        <v>0</v>
      </c>
      <c r="AC20" s="101"/>
      <c r="AD20" s="12"/>
      <c r="AE20" s="24"/>
    </row>
    <row r="21" spans="3:31" x14ac:dyDescent="0.2">
      <c r="C21" s="49">
        <f t="shared" si="0"/>
        <v>7</v>
      </c>
      <c r="D21" s="102" t="s">
        <v>39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1</v>
      </c>
      <c r="AB21" s="108">
        <f>IF(AA22="","",(AA21/$AA$22)*100)</f>
        <v>4.7619047619047619</v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05" t="s">
        <v>40</v>
      </c>
      <c r="E22" s="106"/>
      <c r="F22" s="107"/>
      <c r="G22" s="74">
        <v>9</v>
      </c>
      <c r="H22" s="75" t="str">
        <f t="shared" si="1"/>
        <v>D</v>
      </c>
      <c r="I22" s="74">
        <v>10</v>
      </c>
      <c r="J22" s="75" t="str">
        <f t="shared" si="2"/>
        <v>D</v>
      </c>
      <c r="K22" s="74">
        <v>11</v>
      </c>
      <c r="L22" s="75" t="str">
        <f t="shared" si="3"/>
        <v>D</v>
      </c>
      <c r="M22" s="74">
        <v>11</v>
      </c>
      <c r="N22" s="75" t="str">
        <f t="shared" si="4"/>
        <v>D</v>
      </c>
      <c r="O22" s="74">
        <v>10</v>
      </c>
      <c r="P22" s="75" t="str">
        <f t="shared" si="5"/>
        <v>D</v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>
        <f t="shared" si="10"/>
        <v>51</v>
      </c>
      <c r="X22" s="48">
        <f t="shared" si="9"/>
        <v>94.444444444444443</v>
      </c>
      <c r="Y22" s="22"/>
      <c r="Z22" s="30" t="s">
        <v>3</v>
      </c>
      <c r="AA22" s="31">
        <f>IF(SUM(AA17:AA21)=0,"",SUM(AA17:AA21))</f>
        <v>21</v>
      </c>
      <c r="AB22" s="135">
        <f>IF(AA22="","",SUM(AB17:AC21))</f>
        <v>100</v>
      </c>
      <c r="AC22" s="136"/>
      <c r="AD22" s="12"/>
      <c r="AE22" s="24"/>
    </row>
    <row r="23" spans="3:31" x14ac:dyDescent="0.2">
      <c r="C23" s="49">
        <f t="shared" si="0"/>
        <v>9</v>
      </c>
      <c r="D23" s="102" t="s">
        <v>41</v>
      </c>
      <c r="E23" s="103"/>
      <c r="F23" s="104"/>
      <c r="G23" s="77">
        <v>10</v>
      </c>
      <c r="H23" s="78" t="str">
        <f t="shared" si="1"/>
        <v>D</v>
      </c>
      <c r="I23" s="77">
        <v>10</v>
      </c>
      <c r="J23" s="78" t="str">
        <f t="shared" si="2"/>
        <v>D</v>
      </c>
      <c r="K23" s="77">
        <v>10</v>
      </c>
      <c r="L23" s="78" t="str">
        <f t="shared" si="3"/>
        <v>D</v>
      </c>
      <c r="M23" s="77">
        <v>10</v>
      </c>
      <c r="N23" s="78" t="str">
        <f t="shared" si="4"/>
        <v>D</v>
      </c>
      <c r="O23" s="77">
        <v>9</v>
      </c>
      <c r="P23" s="78" t="str">
        <f t="shared" si="5"/>
        <v>D</v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>
        <f t="shared" si="10"/>
        <v>49</v>
      </c>
      <c r="X23" s="94">
        <f t="shared" si="9"/>
        <v>90.740740740740748</v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05" t="s">
        <v>42</v>
      </c>
      <c r="E24" s="106"/>
      <c r="F24" s="107"/>
      <c r="G24" s="86">
        <v>8</v>
      </c>
      <c r="H24" s="87" t="str">
        <f t="shared" si="1"/>
        <v>D</v>
      </c>
      <c r="I24" s="86">
        <v>8</v>
      </c>
      <c r="J24" s="87" t="str">
        <f t="shared" si="2"/>
        <v>D</v>
      </c>
      <c r="K24" s="86">
        <v>9</v>
      </c>
      <c r="L24" s="87" t="str">
        <f t="shared" si="3"/>
        <v>D</v>
      </c>
      <c r="M24" s="86">
        <v>8</v>
      </c>
      <c r="N24" s="87" t="str">
        <f t="shared" si="4"/>
        <v>D</v>
      </c>
      <c r="O24" s="86">
        <v>8</v>
      </c>
      <c r="P24" s="87" t="str">
        <f t="shared" si="5"/>
        <v>D</v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>
        <f t="shared" si="10"/>
        <v>41</v>
      </c>
      <c r="X24" s="55">
        <f t="shared" si="9"/>
        <v>75.925925925925924</v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02" t="s">
        <v>43</v>
      </c>
      <c r="E25" s="103"/>
      <c r="F25" s="104"/>
      <c r="G25" s="89">
        <v>8</v>
      </c>
      <c r="H25" s="90" t="str">
        <f t="shared" si="1"/>
        <v>D</v>
      </c>
      <c r="I25" s="89">
        <v>8</v>
      </c>
      <c r="J25" s="90" t="str">
        <f t="shared" si="2"/>
        <v>D</v>
      </c>
      <c r="K25" s="89">
        <v>9</v>
      </c>
      <c r="L25" s="90" t="str">
        <f t="shared" si="3"/>
        <v>D</v>
      </c>
      <c r="M25" s="89">
        <v>8</v>
      </c>
      <c r="N25" s="90" t="str">
        <f t="shared" si="4"/>
        <v>D</v>
      </c>
      <c r="O25" s="89">
        <v>8</v>
      </c>
      <c r="P25" s="90" t="str">
        <f t="shared" si="5"/>
        <v>D</v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>
        <f t="shared" si="10"/>
        <v>41</v>
      </c>
      <c r="X25" s="94">
        <f t="shared" si="9"/>
        <v>75.925925925925924</v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05" t="s">
        <v>44</v>
      </c>
      <c r="E26" s="106"/>
      <c r="F26" s="107"/>
      <c r="G26" s="74">
        <v>8</v>
      </c>
      <c r="H26" s="75" t="str">
        <f t="shared" si="1"/>
        <v>D</v>
      </c>
      <c r="I26" s="74">
        <v>9</v>
      </c>
      <c r="J26" s="75" t="str">
        <f t="shared" si="2"/>
        <v>D</v>
      </c>
      <c r="K26" s="74">
        <v>9</v>
      </c>
      <c r="L26" s="75" t="str">
        <f t="shared" si="3"/>
        <v>D</v>
      </c>
      <c r="M26" s="74">
        <v>11</v>
      </c>
      <c r="N26" s="75" t="str">
        <f t="shared" si="4"/>
        <v>D</v>
      </c>
      <c r="O26" s="74">
        <v>9</v>
      </c>
      <c r="P26" s="75" t="str">
        <f t="shared" si="5"/>
        <v>D</v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>
        <f t="shared" si="10"/>
        <v>46</v>
      </c>
      <c r="X26" s="48">
        <f t="shared" si="9"/>
        <v>85.18518518518519</v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02" t="s">
        <v>46</v>
      </c>
      <c r="E27" s="103"/>
      <c r="F27" s="104"/>
      <c r="G27" s="77">
        <v>10</v>
      </c>
      <c r="H27" s="78" t="str">
        <f t="shared" si="1"/>
        <v>D</v>
      </c>
      <c r="I27" s="77">
        <v>10</v>
      </c>
      <c r="J27" s="78" t="str">
        <f t="shared" si="2"/>
        <v>D</v>
      </c>
      <c r="K27" s="77">
        <v>12</v>
      </c>
      <c r="L27" s="78" t="str">
        <f t="shared" si="3"/>
        <v>D</v>
      </c>
      <c r="M27" s="77">
        <v>12</v>
      </c>
      <c r="N27" s="78" t="str">
        <f t="shared" si="4"/>
        <v>D</v>
      </c>
      <c r="O27" s="77">
        <v>10</v>
      </c>
      <c r="P27" s="78" t="str">
        <f t="shared" si="5"/>
        <v>D</v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>
        <f t="shared" si="10"/>
        <v>54</v>
      </c>
      <c r="X27" s="94">
        <f t="shared" si="9"/>
        <v>100</v>
      </c>
      <c r="Y27" s="22"/>
      <c r="Z27" s="32">
        <v>1</v>
      </c>
      <c r="AA27" s="33" t="str">
        <f ca="1">IF(G11="","",(H45/COUNTA($D$15:$F$44))*100)</f>
        <v/>
      </c>
      <c r="AB27" s="42">
        <v>5</v>
      </c>
      <c r="AC27" s="33" t="str">
        <f ca="1"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05" t="s">
        <v>47</v>
      </c>
      <c r="E28" s="106"/>
      <c r="F28" s="107"/>
      <c r="G28" s="74">
        <v>8</v>
      </c>
      <c r="H28" s="75" t="str">
        <f t="shared" si="1"/>
        <v>D</v>
      </c>
      <c r="I28" s="74">
        <v>8</v>
      </c>
      <c r="J28" s="75" t="str">
        <f t="shared" si="2"/>
        <v>D</v>
      </c>
      <c r="K28" s="74">
        <v>8</v>
      </c>
      <c r="L28" s="75" t="str">
        <f t="shared" si="3"/>
        <v>D</v>
      </c>
      <c r="M28" s="74">
        <v>8</v>
      </c>
      <c r="N28" s="75" t="str">
        <f t="shared" si="4"/>
        <v>D</v>
      </c>
      <c r="O28" s="74">
        <v>7</v>
      </c>
      <c r="P28" s="75" t="str">
        <f t="shared" si="5"/>
        <v>D</v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>
        <f t="shared" si="10"/>
        <v>39</v>
      </c>
      <c r="X28" s="48">
        <f t="shared" si="9"/>
        <v>72.222222222222214</v>
      </c>
      <c r="Y28" s="22"/>
      <c r="Z28" s="34">
        <v>2</v>
      </c>
      <c r="AA28" s="35" t="str">
        <f ca="1"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02" t="s">
        <v>48</v>
      </c>
      <c r="E29" s="103"/>
      <c r="F29" s="104"/>
      <c r="G29" s="80">
        <v>4</v>
      </c>
      <c r="H29" s="81" t="str">
        <f t="shared" si="1"/>
        <v>ND</v>
      </c>
      <c r="I29" s="80">
        <v>4</v>
      </c>
      <c r="J29" s="81" t="str">
        <f t="shared" si="2"/>
        <v>ND</v>
      </c>
      <c r="K29" s="80">
        <v>4</v>
      </c>
      <c r="L29" s="81" t="str">
        <f t="shared" si="3"/>
        <v>ND</v>
      </c>
      <c r="M29" s="80">
        <v>4</v>
      </c>
      <c r="N29" s="81" t="str">
        <f t="shared" si="4"/>
        <v>ND</v>
      </c>
      <c r="O29" s="80">
        <v>4</v>
      </c>
      <c r="P29" s="81" t="str">
        <f t="shared" si="5"/>
        <v>ND</v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>
        <f t="shared" si="10"/>
        <v>20</v>
      </c>
      <c r="X29" s="52">
        <f t="shared" si="9"/>
        <v>37.037037037037038</v>
      </c>
      <c r="Y29" s="22"/>
      <c r="Z29" s="34">
        <v>3</v>
      </c>
      <c r="AA29" s="35" t="str">
        <f ca="1"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05" t="s">
        <v>49</v>
      </c>
      <c r="E30" s="106"/>
      <c r="F30" s="107"/>
      <c r="G30" s="83">
        <v>10</v>
      </c>
      <c r="H30" s="84" t="str">
        <f t="shared" si="1"/>
        <v>D</v>
      </c>
      <c r="I30" s="83">
        <v>10</v>
      </c>
      <c r="J30" s="84" t="str">
        <f t="shared" si="2"/>
        <v>D</v>
      </c>
      <c r="K30" s="83">
        <v>12</v>
      </c>
      <c r="L30" s="84" t="str">
        <f t="shared" si="3"/>
        <v>D</v>
      </c>
      <c r="M30" s="83">
        <v>12</v>
      </c>
      <c r="N30" s="84" t="str">
        <f t="shared" si="4"/>
        <v>D</v>
      </c>
      <c r="O30" s="83">
        <v>10</v>
      </c>
      <c r="P30" s="84" t="str">
        <f t="shared" si="5"/>
        <v>D</v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>
        <f t="shared" si="10"/>
        <v>54</v>
      </c>
      <c r="X30" s="56">
        <f t="shared" si="9"/>
        <v>100</v>
      </c>
      <c r="Y30" s="22"/>
      <c r="Z30" s="36">
        <v>4</v>
      </c>
      <c r="AA30" s="37" t="str">
        <f ca="1"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02" t="s">
        <v>50</v>
      </c>
      <c r="E31" s="103"/>
      <c r="F31" s="104"/>
      <c r="G31" s="77">
        <v>10</v>
      </c>
      <c r="H31" s="78" t="str">
        <f t="shared" si="1"/>
        <v>D</v>
      </c>
      <c r="I31" s="77">
        <v>10</v>
      </c>
      <c r="J31" s="78" t="str">
        <f t="shared" si="2"/>
        <v>D</v>
      </c>
      <c r="K31" s="77">
        <v>12</v>
      </c>
      <c r="L31" s="78" t="str">
        <f t="shared" si="3"/>
        <v>D</v>
      </c>
      <c r="M31" s="77">
        <v>12</v>
      </c>
      <c r="N31" s="78" t="str">
        <f t="shared" si="4"/>
        <v>D</v>
      </c>
      <c r="O31" s="77">
        <v>10</v>
      </c>
      <c r="P31" s="78" t="str">
        <f t="shared" si="5"/>
        <v>D</v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>
        <f t="shared" si="10"/>
        <v>54</v>
      </c>
      <c r="X31" s="94">
        <f t="shared" si="9"/>
        <v>100</v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05" t="s">
        <v>51</v>
      </c>
      <c r="E32" s="106"/>
      <c r="F32" s="107"/>
      <c r="G32" s="74">
        <v>8</v>
      </c>
      <c r="H32" s="75" t="str">
        <f t="shared" si="1"/>
        <v>D</v>
      </c>
      <c r="I32" s="74">
        <v>8</v>
      </c>
      <c r="J32" s="75" t="str">
        <f t="shared" si="2"/>
        <v>D</v>
      </c>
      <c r="K32" s="74">
        <v>9</v>
      </c>
      <c r="L32" s="75" t="str">
        <f t="shared" si="3"/>
        <v>D</v>
      </c>
      <c r="M32" s="74">
        <v>10</v>
      </c>
      <c r="N32" s="75" t="str">
        <f t="shared" si="4"/>
        <v>D</v>
      </c>
      <c r="O32" s="74">
        <v>9</v>
      </c>
      <c r="P32" s="75" t="str">
        <f t="shared" si="5"/>
        <v>D</v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>
        <f t="shared" si="10"/>
        <v>44</v>
      </c>
      <c r="X32" s="48">
        <f t="shared" si="9"/>
        <v>81.481481481481481</v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2" t="s">
        <v>52</v>
      </c>
      <c r="E33" s="103"/>
      <c r="F33" s="104"/>
      <c r="G33" s="77">
        <v>8</v>
      </c>
      <c r="H33" s="78" t="str">
        <f t="shared" si="1"/>
        <v>D</v>
      </c>
      <c r="I33" s="77">
        <v>8</v>
      </c>
      <c r="J33" s="78" t="str">
        <f t="shared" si="2"/>
        <v>D</v>
      </c>
      <c r="K33" s="77">
        <v>8</v>
      </c>
      <c r="L33" s="78" t="str">
        <f t="shared" si="3"/>
        <v>D</v>
      </c>
      <c r="M33" s="77">
        <v>10</v>
      </c>
      <c r="N33" s="78" t="str">
        <f t="shared" si="4"/>
        <v>D</v>
      </c>
      <c r="O33" s="77">
        <v>9</v>
      </c>
      <c r="P33" s="78" t="str">
        <f t="shared" si="5"/>
        <v>D</v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>
        <f t="shared" si="10"/>
        <v>43</v>
      </c>
      <c r="X33" s="94">
        <f t="shared" si="9"/>
        <v>79.629629629629633</v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33" t="s">
        <v>53</v>
      </c>
      <c r="E34" s="106"/>
      <c r="F34" s="107"/>
      <c r="G34" s="86">
        <v>8</v>
      </c>
      <c r="H34" s="87" t="str">
        <f t="shared" si="1"/>
        <v>D</v>
      </c>
      <c r="I34" s="86">
        <v>8</v>
      </c>
      <c r="J34" s="87" t="str">
        <f t="shared" si="2"/>
        <v>D</v>
      </c>
      <c r="K34" s="86">
        <v>9</v>
      </c>
      <c r="L34" s="87" t="str">
        <f t="shared" si="3"/>
        <v>D</v>
      </c>
      <c r="M34" s="86">
        <v>10</v>
      </c>
      <c r="N34" s="87" t="str">
        <f t="shared" si="4"/>
        <v>D</v>
      </c>
      <c r="O34" s="86">
        <v>9</v>
      </c>
      <c r="P34" s="87" t="str">
        <f t="shared" si="5"/>
        <v>D</v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>
        <f t="shared" si="10"/>
        <v>44</v>
      </c>
      <c r="X34" s="55">
        <f t="shared" si="9"/>
        <v>81.481481481481481</v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2" t="s">
        <v>54</v>
      </c>
      <c r="E35" s="103"/>
      <c r="F35" s="104"/>
      <c r="G35" s="89">
        <v>8</v>
      </c>
      <c r="H35" s="90" t="str">
        <f t="shared" si="1"/>
        <v>D</v>
      </c>
      <c r="I35" s="89">
        <v>9</v>
      </c>
      <c r="J35" s="90" t="str">
        <f t="shared" si="2"/>
        <v>D</v>
      </c>
      <c r="K35" s="89">
        <v>9</v>
      </c>
      <c r="L35" s="90" t="str">
        <f t="shared" si="3"/>
        <v>D</v>
      </c>
      <c r="M35" s="89">
        <v>11</v>
      </c>
      <c r="N35" s="90" t="str">
        <f t="shared" si="4"/>
        <v>D</v>
      </c>
      <c r="O35" s="89">
        <v>9</v>
      </c>
      <c r="P35" s="90" t="str">
        <f t="shared" si="5"/>
        <v>D</v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>
        <f t="shared" si="10"/>
        <v>46</v>
      </c>
      <c r="X35" s="94">
        <f t="shared" si="9"/>
        <v>85.18518518518519</v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33" t="s">
        <v>55</v>
      </c>
      <c r="E36" s="106"/>
      <c r="F36" s="107"/>
      <c r="G36" s="74">
        <v>8</v>
      </c>
      <c r="H36" s="75" t="str">
        <f t="shared" si="1"/>
        <v>D</v>
      </c>
      <c r="I36" s="74">
        <v>9</v>
      </c>
      <c r="J36" s="75" t="str">
        <f t="shared" si="2"/>
        <v>D</v>
      </c>
      <c r="K36" s="74">
        <v>9</v>
      </c>
      <c r="L36" s="75" t="str">
        <f t="shared" si="3"/>
        <v>D</v>
      </c>
      <c r="M36" s="74">
        <v>11</v>
      </c>
      <c r="N36" s="75" t="str">
        <f t="shared" si="4"/>
        <v>D</v>
      </c>
      <c r="O36" s="74">
        <v>9</v>
      </c>
      <c r="P36" s="75" t="str">
        <f t="shared" si="5"/>
        <v>D</v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>
        <f t="shared" si="10"/>
        <v>46</v>
      </c>
      <c r="X36" s="48">
        <f t="shared" si="9"/>
        <v>85.18518518518519</v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24"/>
      <c r="E38" s="125"/>
      <c r="F38" s="126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27"/>
      <c r="E39" s="128"/>
      <c r="F39" s="129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30"/>
      <c r="E40" s="131"/>
      <c r="F40" s="132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18"/>
      <c r="E41" s="119"/>
      <c r="F41" s="120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24"/>
      <c r="E42" s="125"/>
      <c r="F42" s="126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18"/>
      <c r="E43" s="119"/>
      <c r="F43" s="120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61">
        <f t="shared" si="0"/>
        <v>30</v>
      </c>
      <c r="D44" s="121"/>
      <c r="E44" s="122"/>
      <c r="F44" s="123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69" t="s">
        <v>27</v>
      </c>
      <c r="H45" s="69">
        <f>IF(G11="","",COUNTIF(H15:H44,"D"))</f>
        <v>20</v>
      </c>
      <c r="I45" s="69" t="s">
        <v>27</v>
      </c>
      <c r="J45" s="69">
        <f>IF(I11="","",COUNTIF(J15:J44,"D"))</f>
        <v>20</v>
      </c>
      <c r="K45" s="69" t="s">
        <v>27</v>
      </c>
      <c r="L45" s="69">
        <f>IF(K11="","",COUNTIF(L15:L44,"D"))</f>
        <v>20</v>
      </c>
      <c r="M45" s="69" t="s">
        <v>27</v>
      </c>
      <c r="N45" s="69">
        <f t="shared" ref="N45:V45" si="11">IF(M11="","",COUNTIF(N15:N44,"D"))</f>
        <v>20</v>
      </c>
      <c r="O45" s="69" t="s">
        <v>27</v>
      </c>
      <c r="P45" s="69">
        <f t="shared" si="11"/>
        <v>20</v>
      </c>
      <c r="Q45" s="69" t="s">
        <v>27</v>
      </c>
      <c r="R45" s="69" t="str">
        <f t="shared" si="11"/>
        <v/>
      </c>
      <c r="S45" s="69" t="s">
        <v>27</v>
      </c>
      <c r="T45" s="69" t="str">
        <f t="shared" si="11"/>
        <v/>
      </c>
      <c r="U45" s="69" t="s">
        <v>27</v>
      </c>
      <c r="V45" s="69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69">
        <f>IF(G11="","",COUNTIF(H15:H44,"ND"))</f>
        <v>1</v>
      </c>
      <c r="I46" s="69" t="s">
        <v>28</v>
      </c>
      <c r="J46" s="69">
        <f>IF(I11="","",COUNTIF(J15:J44,"ND"))</f>
        <v>1</v>
      </c>
      <c r="K46" s="69" t="s">
        <v>28</v>
      </c>
      <c r="L46" s="69">
        <f>IF(K11="","",COUNTIF(L15:L44,"ND"))</f>
        <v>1</v>
      </c>
      <c r="M46" s="69" t="s">
        <v>28</v>
      </c>
      <c r="N46" s="69">
        <f t="shared" ref="N46:V46" si="12">IF(M11="","",COUNTIF(N15:N44,"ND"))</f>
        <v>1</v>
      </c>
      <c r="O46" s="69" t="s">
        <v>28</v>
      </c>
      <c r="P46" s="69">
        <f t="shared" si="12"/>
        <v>1</v>
      </c>
      <c r="Q46" s="69" t="s">
        <v>28</v>
      </c>
      <c r="R46" s="69" t="str">
        <f t="shared" si="12"/>
        <v/>
      </c>
      <c r="S46" s="69" t="s">
        <v>28</v>
      </c>
      <c r="T46" s="69" t="str">
        <f t="shared" si="12"/>
        <v/>
      </c>
      <c r="U46" s="69" t="s">
        <v>28</v>
      </c>
      <c r="V46" s="69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D42:F42"/>
    <mergeCell ref="D26:F26"/>
    <mergeCell ref="D27:F27"/>
    <mergeCell ref="D28:F28"/>
    <mergeCell ref="D29:F29"/>
    <mergeCell ref="D35:F35"/>
    <mergeCell ref="D36:F36"/>
    <mergeCell ref="D37:F37"/>
    <mergeCell ref="D30:F30"/>
    <mergeCell ref="D31:F31"/>
    <mergeCell ref="D32:F32"/>
    <mergeCell ref="D33:F33"/>
    <mergeCell ref="Y7:Z7"/>
    <mergeCell ref="D19:F19"/>
    <mergeCell ref="D16:F16"/>
    <mergeCell ref="Z41:AC41"/>
    <mergeCell ref="D25:F25"/>
    <mergeCell ref="Z40:AC40"/>
    <mergeCell ref="AB17:AC17"/>
    <mergeCell ref="AB18:AC18"/>
    <mergeCell ref="AB19:AC19"/>
    <mergeCell ref="X13:X14"/>
    <mergeCell ref="W13:W14"/>
    <mergeCell ref="D17:F17"/>
    <mergeCell ref="C13:F14"/>
    <mergeCell ref="D18:F18"/>
    <mergeCell ref="Z39:AC39"/>
    <mergeCell ref="Z33:AC33"/>
    <mergeCell ref="C3:AC3"/>
    <mergeCell ref="I11:J11"/>
    <mergeCell ref="K11:L11"/>
    <mergeCell ref="Y13:AC14"/>
    <mergeCell ref="G11:H11"/>
    <mergeCell ref="L5:T5"/>
    <mergeCell ref="O10:P10"/>
    <mergeCell ref="Q10:R10"/>
    <mergeCell ref="M11:N11"/>
    <mergeCell ref="O11:P11"/>
    <mergeCell ref="Q11:R11"/>
    <mergeCell ref="E7:F7"/>
    <mergeCell ref="G7:H7"/>
    <mergeCell ref="Y5:Z5"/>
    <mergeCell ref="Y6:Z6"/>
    <mergeCell ref="C5:D5"/>
    <mergeCell ref="C4:AC4"/>
    <mergeCell ref="AB16:AC16"/>
    <mergeCell ref="D15:F15"/>
    <mergeCell ref="D20:F20"/>
    <mergeCell ref="D21:F21"/>
    <mergeCell ref="E5:H5"/>
    <mergeCell ref="E6:H6"/>
    <mergeCell ref="C6:D6"/>
    <mergeCell ref="C7:D7"/>
    <mergeCell ref="AA5:AC5"/>
    <mergeCell ref="AA6:AC6"/>
    <mergeCell ref="S10:T10"/>
    <mergeCell ref="AA7:AC7"/>
    <mergeCell ref="G9:V9"/>
    <mergeCell ref="U10:V10"/>
    <mergeCell ref="S11:T11"/>
    <mergeCell ref="AB22:AC22"/>
    <mergeCell ref="Z37:AC37"/>
    <mergeCell ref="Z38:AC38"/>
    <mergeCell ref="Z35:AC35"/>
    <mergeCell ref="Z36:AC36"/>
    <mergeCell ref="AB20:AC20"/>
    <mergeCell ref="D23:F23"/>
    <mergeCell ref="D24:F24"/>
    <mergeCell ref="AB21:AC21"/>
    <mergeCell ref="W45:X46"/>
    <mergeCell ref="C46:F46"/>
    <mergeCell ref="C45:F45"/>
    <mergeCell ref="D43:F43"/>
    <mergeCell ref="D44:F44"/>
    <mergeCell ref="D38:F38"/>
    <mergeCell ref="D39:F39"/>
    <mergeCell ref="D40:F40"/>
    <mergeCell ref="D41:F41"/>
    <mergeCell ref="D34:F34"/>
    <mergeCell ref="D22:F22"/>
    <mergeCell ref="Z34:AC34"/>
    <mergeCell ref="U11:V11"/>
    <mergeCell ref="G10:H10"/>
    <mergeCell ref="I10:J10"/>
    <mergeCell ref="K10:L10"/>
    <mergeCell ref="M10:N10"/>
  </mergeCells>
  <phoneticPr fontId="5" type="noConversion"/>
  <conditionalFormatting sqref="J16:J44 L16:L44 N16:N44 P16:P44 R16:R44 T16:T44 I15:V15 V16:V44 H15:H46 I45:V46">
    <cfRule type="cellIs" dxfId="29" priority="1" stopIfTrue="1" operator="equal">
      <formula>"ND"</formula>
    </cfRule>
    <cfRule type="cellIs" dxfId="28" priority="2" stopIfTrue="1" operator="equal">
      <formula>"ND"</formula>
    </cfRule>
  </conditionalFormatting>
  <dataValidations xWindow="177" yWindow="372"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1" priority="1" stopIfTrue="1" operator="equal">
      <formula>"ND"</formula>
    </cfRule>
    <cfRule type="cellIs" dxfId="10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9" priority="1" stopIfTrue="1" operator="equal">
      <formula>"ND"</formula>
    </cfRule>
    <cfRule type="cellIs" dxfId="8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7" priority="1" stopIfTrue="1" operator="equal">
      <formula>"ND"</formula>
    </cfRule>
    <cfRule type="cellIs" dxfId="6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5" priority="1" stopIfTrue="1" operator="equal">
      <formula>"ND"</formula>
    </cfRule>
    <cfRule type="cellIs" dxfId="4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3" priority="1" stopIfTrue="1" operator="equal">
      <formula>"ND"</formula>
    </cfRule>
    <cfRule type="cellIs" dxfId="2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" priority="1" stopIfTrue="1" operator="equal">
      <formula>"ND"</formula>
    </cfRule>
    <cfRule type="cellIs" dxfId="0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C5" zoomScaleSheetLayoutView="100" workbookViewId="0">
      <selection activeCell="M11" sqref="M11:N11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">
        <v>33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9" t="s">
        <v>91</v>
      </c>
      <c r="AB5" s="187"/>
      <c r="AC5" s="188"/>
      <c r="AD5" s="9"/>
    </row>
    <row r="6" spans="3:31" ht="15" x14ac:dyDescent="0.2">
      <c r="C6" s="145" t="s">
        <v>13</v>
      </c>
      <c r="D6" s="146"/>
      <c r="E6" s="142" t="s">
        <v>85</v>
      </c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">
        <v>90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>
        <v>54</v>
      </c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 t="s">
        <v>94</v>
      </c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157" t="s">
        <v>86</v>
      </c>
      <c r="H11" s="98"/>
      <c r="I11" s="157" t="s">
        <v>87</v>
      </c>
      <c r="J11" s="98"/>
      <c r="K11" s="157" t="s">
        <v>88</v>
      </c>
      <c r="L11" s="98"/>
      <c r="M11" s="157" t="s">
        <v>89</v>
      </c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>
        <v>10</v>
      </c>
      <c r="I12" s="64" t="s">
        <v>25</v>
      </c>
      <c r="J12" s="71">
        <v>12</v>
      </c>
      <c r="K12" s="64" t="s">
        <v>25</v>
      </c>
      <c r="L12" s="71">
        <v>20</v>
      </c>
      <c r="M12" s="64" t="s">
        <v>25</v>
      </c>
      <c r="N12" s="71">
        <v>12</v>
      </c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>
        <f>IF(H12="","",ROUND(H12*0.7,0))</f>
        <v>7</v>
      </c>
      <c r="I13" s="70" t="s">
        <v>14</v>
      </c>
      <c r="J13" s="70">
        <f>IF(J12="","",ROUND(J12*0.7,0))</f>
        <v>8</v>
      </c>
      <c r="K13" s="70" t="s">
        <v>14</v>
      </c>
      <c r="L13" s="70">
        <f>IF(L12="","",ROUND(L12*0.7,0))</f>
        <v>14</v>
      </c>
      <c r="M13" s="70" t="s">
        <v>14</v>
      </c>
      <c r="N13" s="70">
        <f>IF(N12="","",ROUND(N12*0.7,0))</f>
        <v>8</v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02" t="s">
        <v>34</v>
      </c>
      <c r="E15" s="103"/>
      <c r="F15" s="104"/>
      <c r="G15" s="72">
        <v>8</v>
      </c>
      <c r="H15" s="73" t="str">
        <f>IF(G15="","",IF(G15&gt;=$H$13,"D","ND"))</f>
        <v>D</v>
      </c>
      <c r="I15" s="72">
        <v>9</v>
      </c>
      <c r="J15" s="73" t="str">
        <f>IF(I15="","",IF(I15&gt;=$J$13,"D","ND"))</f>
        <v>D</v>
      </c>
      <c r="K15" s="72">
        <v>14</v>
      </c>
      <c r="L15" s="73" t="str">
        <f>IF(K15="","",IF(K15&gt;=$L$13,"D","ND"))</f>
        <v>D</v>
      </c>
      <c r="M15" s="72">
        <v>9</v>
      </c>
      <c r="N15" s="73" t="str">
        <f>IF(M15="","",IF(M15&gt;=$N$13,"D","ND"))</f>
        <v>D</v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>
        <f>IF(AND(G15="",H15="")=TRUE,"",SUM(G15:V15))</f>
        <v>40</v>
      </c>
      <c r="X15" s="57">
        <f>IF(W15="","",(W15/(SUM($H$12,$J$12,$L$12,$N$12,$P$12,$R$12,$T$12,$V$12))*100))</f>
        <v>74.074074074074076</v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05" t="s">
        <v>35</v>
      </c>
      <c r="E16" s="106"/>
      <c r="F16" s="107"/>
      <c r="G16" s="74">
        <v>10</v>
      </c>
      <c r="H16" s="75" t="str">
        <f t="shared" ref="H16:H44" si="1">IF(G16="","",IF(G16&gt;=$H$13,"D","ND"))</f>
        <v>D</v>
      </c>
      <c r="I16" s="74">
        <v>11</v>
      </c>
      <c r="J16" s="75" t="str">
        <f t="shared" ref="J16:J44" si="2">IF(I16="","",IF(I16&gt;=$J$13,"D","ND"))</f>
        <v>D</v>
      </c>
      <c r="K16" s="74">
        <v>19</v>
      </c>
      <c r="L16" s="75" t="str">
        <f t="shared" ref="L16:L44" si="3">IF(K16="","",IF(K16&gt;=$L$13,"D","ND"))</f>
        <v>D</v>
      </c>
      <c r="M16" s="74">
        <v>12</v>
      </c>
      <c r="N16" s="75" t="str">
        <f t="shared" ref="N16:N44" si="4">IF(M16="","",IF(M16&gt;=$N$13,"D","ND"))</f>
        <v>D</v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>
        <f>IF(AND(G16="",H16="")=TRUE,"",SUM(G16:V16))</f>
        <v>52</v>
      </c>
      <c r="X16" s="48">
        <f t="shared" ref="X16:X44" si="9">IF(W16="","",(W16/(SUM($H$12,$J$12,$L$12,$N$12,$P$12,$R$12,$T$12,$V$12))*100))</f>
        <v>96.296296296296291</v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02" t="s">
        <v>36</v>
      </c>
      <c r="E17" s="103"/>
      <c r="F17" s="104"/>
      <c r="G17" s="77">
        <v>8</v>
      </c>
      <c r="H17" s="78" t="str">
        <f t="shared" si="1"/>
        <v>D</v>
      </c>
      <c r="I17" s="77">
        <v>10</v>
      </c>
      <c r="J17" s="78" t="str">
        <f t="shared" si="2"/>
        <v>D</v>
      </c>
      <c r="K17" s="77">
        <v>18</v>
      </c>
      <c r="L17" s="78" t="str">
        <f t="shared" si="3"/>
        <v>D</v>
      </c>
      <c r="M17" s="77">
        <v>10</v>
      </c>
      <c r="N17" s="78" t="str">
        <f t="shared" si="4"/>
        <v>D</v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>
        <f t="shared" ref="W17:W44" si="10">IF(AND(G17="",H17="")=TRUE,"",SUM(G17:V17))</f>
        <v>46</v>
      </c>
      <c r="X17" s="94">
        <f t="shared" si="9"/>
        <v>85.18518518518519</v>
      </c>
      <c r="Y17" s="22"/>
      <c r="Z17" s="66" t="s">
        <v>20</v>
      </c>
      <c r="AA17" s="27">
        <f>IF(D15="","",COUNTIF($X$15:$X$44,"&gt;=89.5"))</f>
        <v>7</v>
      </c>
      <c r="AB17" s="174">
        <f>IF(AA22="","",(AA17/$AA$22)*100)</f>
        <v>33.333333333333329</v>
      </c>
      <c r="AC17" s="175"/>
      <c r="AD17" s="12"/>
      <c r="AE17" s="24"/>
    </row>
    <row r="18" spans="3:31" x14ac:dyDescent="0.2">
      <c r="C18" s="47">
        <f t="shared" si="0"/>
        <v>4</v>
      </c>
      <c r="D18" s="105" t="s">
        <v>37</v>
      </c>
      <c r="E18" s="106"/>
      <c r="F18" s="107"/>
      <c r="G18" s="74">
        <v>10</v>
      </c>
      <c r="H18" s="75" t="str">
        <f t="shared" si="1"/>
        <v>D</v>
      </c>
      <c r="I18" s="74">
        <v>10</v>
      </c>
      <c r="J18" s="75" t="str">
        <f t="shared" si="2"/>
        <v>D</v>
      </c>
      <c r="K18" s="74">
        <v>18</v>
      </c>
      <c r="L18" s="75" t="str">
        <f t="shared" si="3"/>
        <v>D</v>
      </c>
      <c r="M18" s="74">
        <v>12</v>
      </c>
      <c r="N18" s="75" t="str">
        <f t="shared" si="4"/>
        <v>D</v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>
        <f t="shared" si="10"/>
        <v>50</v>
      </c>
      <c r="X18" s="48">
        <f t="shared" si="9"/>
        <v>92.592592592592595</v>
      </c>
      <c r="Y18" s="22"/>
      <c r="Z18" s="67" t="s">
        <v>21</v>
      </c>
      <c r="AA18" s="28">
        <f>IF(D15="","",COUNTIF($X$15:$X$44,"&gt;=79.5")-COUNTIF($X$15:$X$44,"&gt;=89.5"))</f>
        <v>7</v>
      </c>
      <c r="AB18" s="100">
        <f>IF(AA22="","",(AA18/$AA$22)*100)</f>
        <v>33.333333333333329</v>
      </c>
      <c r="AC18" s="101"/>
      <c r="AD18" s="12"/>
      <c r="AE18" s="24"/>
    </row>
    <row r="19" spans="3:31" x14ac:dyDescent="0.2">
      <c r="C19" s="51">
        <f t="shared" si="0"/>
        <v>5</v>
      </c>
      <c r="D19" s="102" t="s">
        <v>45</v>
      </c>
      <c r="E19" s="103"/>
      <c r="F19" s="104"/>
      <c r="G19" s="80">
        <v>10</v>
      </c>
      <c r="H19" s="81" t="str">
        <f t="shared" si="1"/>
        <v>D</v>
      </c>
      <c r="I19" s="80">
        <v>12</v>
      </c>
      <c r="J19" s="81" t="str">
        <f t="shared" si="2"/>
        <v>D</v>
      </c>
      <c r="K19" s="80">
        <v>17</v>
      </c>
      <c r="L19" s="81" t="str">
        <f t="shared" si="3"/>
        <v>D</v>
      </c>
      <c r="M19" s="80">
        <v>12</v>
      </c>
      <c r="N19" s="81" t="str">
        <f t="shared" si="4"/>
        <v>D</v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>
        <f t="shared" si="10"/>
        <v>51</v>
      </c>
      <c r="X19" s="52">
        <f t="shared" si="9"/>
        <v>94.444444444444443</v>
      </c>
      <c r="Y19" s="22"/>
      <c r="Z19" s="68" t="s">
        <v>24</v>
      </c>
      <c r="AA19" s="28">
        <f>IF(D15="","",COUNTIF($X$15:$X$44,"&gt;=69.5")-COUNTIF($X$15:$X$44,"&gt;=79.5"))</f>
        <v>5</v>
      </c>
      <c r="AB19" s="100">
        <f>IF(AA22="","",(AA19/$AA$22)*100)</f>
        <v>23.809523809523807</v>
      </c>
      <c r="AC19" s="101"/>
      <c r="AD19" s="12"/>
      <c r="AE19" s="24"/>
    </row>
    <row r="20" spans="3:31" x14ac:dyDescent="0.2">
      <c r="C20" s="54">
        <f t="shared" si="0"/>
        <v>6</v>
      </c>
      <c r="D20" s="105" t="s">
        <v>38</v>
      </c>
      <c r="E20" s="106"/>
      <c r="F20" s="107"/>
      <c r="G20" s="83">
        <v>7</v>
      </c>
      <c r="H20" s="84" t="str">
        <f t="shared" si="1"/>
        <v>D</v>
      </c>
      <c r="I20" s="83">
        <v>9</v>
      </c>
      <c r="J20" s="84" t="str">
        <f t="shared" si="2"/>
        <v>D</v>
      </c>
      <c r="K20" s="83">
        <v>18</v>
      </c>
      <c r="L20" s="84" t="str">
        <f t="shared" si="3"/>
        <v>D</v>
      </c>
      <c r="M20" s="83">
        <v>9</v>
      </c>
      <c r="N20" s="84" t="str">
        <f t="shared" si="4"/>
        <v>D</v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>
        <f t="shared" si="10"/>
        <v>43</v>
      </c>
      <c r="X20" s="56">
        <f t="shared" si="9"/>
        <v>79.629629629629633</v>
      </c>
      <c r="Y20" s="22"/>
      <c r="Z20" s="67" t="s">
        <v>22</v>
      </c>
      <c r="AA20" s="28">
        <f>IF(D15="","",COUNTIF($X$15:$X$44,"&gt;=59.5")-COUNTIF($X$15:$X$44,"&gt;=69.5"))</f>
        <v>1</v>
      </c>
      <c r="AB20" s="100">
        <f>IF(AA22="","",(AA20/$AA$22)*100)</f>
        <v>4.7619047619047619</v>
      </c>
      <c r="AC20" s="101"/>
      <c r="AD20" s="12"/>
      <c r="AE20" s="24"/>
    </row>
    <row r="21" spans="3:31" x14ac:dyDescent="0.2">
      <c r="C21" s="49">
        <f t="shared" si="0"/>
        <v>7</v>
      </c>
      <c r="D21" s="102" t="s">
        <v>39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1</v>
      </c>
      <c r="AB21" s="108">
        <f>IF(AA22="","",(AA21/$AA$22)*100)</f>
        <v>4.7619047619047619</v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05" t="s">
        <v>40</v>
      </c>
      <c r="E22" s="106"/>
      <c r="F22" s="107"/>
      <c r="G22" s="74">
        <v>9</v>
      </c>
      <c r="H22" s="75" t="str">
        <f t="shared" si="1"/>
        <v>D</v>
      </c>
      <c r="I22" s="74">
        <v>10</v>
      </c>
      <c r="J22" s="75" t="str">
        <f t="shared" si="2"/>
        <v>D</v>
      </c>
      <c r="K22" s="74">
        <v>13</v>
      </c>
      <c r="L22" s="75" t="str">
        <f t="shared" si="3"/>
        <v>ND</v>
      </c>
      <c r="M22" s="74">
        <v>9</v>
      </c>
      <c r="N22" s="75" t="str">
        <f t="shared" si="4"/>
        <v>D</v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>
        <f t="shared" si="10"/>
        <v>41</v>
      </c>
      <c r="X22" s="48">
        <f t="shared" si="9"/>
        <v>75.925925925925924</v>
      </c>
      <c r="Y22" s="22"/>
      <c r="Z22" s="30" t="s">
        <v>3</v>
      </c>
      <c r="AA22" s="31">
        <f>IF(SUM(AA17:AA21)=0,"",SUM(AA17:AA21))</f>
        <v>21</v>
      </c>
      <c r="AB22" s="135">
        <f>IF(AA22="","",SUM(AB17:AC21))</f>
        <v>99.999999999999986</v>
      </c>
      <c r="AC22" s="136"/>
      <c r="AD22" s="12"/>
      <c r="AE22" s="24"/>
    </row>
    <row r="23" spans="3:31" x14ac:dyDescent="0.2">
      <c r="C23" s="49">
        <f t="shared" si="0"/>
        <v>9</v>
      </c>
      <c r="D23" s="102" t="s">
        <v>41</v>
      </c>
      <c r="E23" s="103"/>
      <c r="F23" s="104"/>
      <c r="G23" s="77">
        <v>8</v>
      </c>
      <c r="H23" s="78" t="str">
        <f t="shared" si="1"/>
        <v>D</v>
      </c>
      <c r="I23" s="77">
        <v>11</v>
      </c>
      <c r="J23" s="78" t="str">
        <f t="shared" si="2"/>
        <v>D</v>
      </c>
      <c r="K23" s="77">
        <v>16</v>
      </c>
      <c r="L23" s="78" t="str">
        <f t="shared" si="3"/>
        <v>D</v>
      </c>
      <c r="M23" s="77">
        <v>9</v>
      </c>
      <c r="N23" s="78" t="str">
        <f t="shared" si="4"/>
        <v>D</v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>
        <f t="shared" si="10"/>
        <v>44</v>
      </c>
      <c r="X23" s="94">
        <f t="shared" si="9"/>
        <v>81.481481481481481</v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05" t="s">
        <v>42</v>
      </c>
      <c r="E24" s="106"/>
      <c r="F24" s="107"/>
      <c r="G24" s="86">
        <v>7</v>
      </c>
      <c r="H24" s="87" t="str">
        <f t="shared" si="1"/>
        <v>D</v>
      </c>
      <c r="I24" s="86">
        <v>10</v>
      </c>
      <c r="J24" s="87" t="str">
        <f t="shared" si="2"/>
        <v>D</v>
      </c>
      <c r="K24" s="86">
        <v>15</v>
      </c>
      <c r="L24" s="87" t="str">
        <f t="shared" si="3"/>
        <v>D</v>
      </c>
      <c r="M24" s="86">
        <v>8</v>
      </c>
      <c r="N24" s="87" t="str">
        <f t="shared" si="4"/>
        <v>D</v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>
        <f t="shared" si="10"/>
        <v>40</v>
      </c>
      <c r="X24" s="55">
        <f t="shared" si="9"/>
        <v>74.074074074074076</v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02" t="s">
        <v>43</v>
      </c>
      <c r="E25" s="103"/>
      <c r="F25" s="104"/>
      <c r="G25" s="89">
        <v>8</v>
      </c>
      <c r="H25" s="90" t="str">
        <f t="shared" si="1"/>
        <v>D</v>
      </c>
      <c r="I25" s="89">
        <v>9</v>
      </c>
      <c r="J25" s="90" t="str">
        <f t="shared" si="2"/>
        <v>D</v>
      </c>
      <c r="K25" s="89">
        <v>15</v>
      </c>
      <c r="L25" s="90" t="str">
        <f t="shared" si="3"/>
        <v>D</v>
      </c>
      <c r="M25" s="89">
        <v>8</v>
      </c>
      <c r="N25" s="90" t="str">
        <f t="shared" si="4"/>
        <v>D</v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>
        <f t="shared" si="10"/>
        <v>40</v>
      </c>
      <c r="X25" s="94">
        <f t="shared" si="9"/>
        <v>74.074074074074076</v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05" t="s">
        <v>44</v>
      </c>
      <c r="E26" s="106"/>
      <c r="F26" s="107"/>
      <c r="G26" s="74">
        <v>9</v>
      </c>
      <c r="H26" s="75" t="str">
        <f t="shared" si="1"/>
        <v>D</v>
      </c>
      <c r="I26" s="74">
        <v>11</v>
      </c>
      <c r="J26" s="75" t="str">
        <f t="shared" si="2"/>
        <v>D</v>
      </c>
      <c r="K26" s="74">
        <v>14</v>
      </c>
      <c r="L26" s="75" t="str">
        <f t="shared" si="3"/>
        <v>D</v>
      </c>
      <c r="M26" s="74">
        <v>10</v>
      </c>
      <c r="N26" s="75" t="str">
        <f t="shared" si="4"/>
        <v>D</v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>
        <f t="shared" si="10"/>
        <v>44</v>
      </c>
      <c r="X26" s="48">
        <f t="shared" si="9"/>
        <v>81.481481481481481</v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02" t="s">
        <v>46</v>
      </c>
      <c r="E27" s="103"/>
      <c r="F27" s="104"/>
      <c r="G27" s="77">
        <v>7</v>
      </c>
      <c r="H27" s="78" t="str">
        <f t="shared" si="1"/>
        <v>D</v>
      </c>
      <c r="I27" s="77">
        <v>10</v>
      </c>
      <c r="J27" s="78" t="str">
        <f t="shared" si="2"/>
        <v>D</v>
      </c>
      <c r="K27" s="77">
        <v>17</v>
      </c>
      <c r="L27" s="78" t="str">
        <f t="shared" si="3"/>
        <v>D</v>
      </c>
      <c r="M27" s="77">
        <v>9</v>
      </c>
      <c r="N27" s="78" t="str">
        <f t="shared" si="4"/>
        <v>D</v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>
        <f t="shared" si="10"/>
        <v>43</v>
      </c>
      <c r="X27" s="94">
        <f t="shared" si="9"/>
        <v>79.629629629629633</v>
      </c>
      <c r="Y27" s="22"/>
      <c r="Z27" s="32">
        <v>1</v>
      </c>
      <c r="AA27" s="33" t="str">
        <f ca="1"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05" t="s">
        <v>47</v>
      </c>
      <c r="E28" s="106"/>
      <c r="F28" s="107"/>
      <c r="G28" s="74">
        <v>6</v>
      </c>
      <c r="H28" s="75" t="str">
        <f t="shared" si="1"/>
        <v>ND</v>
      </c>
      <c r="I28" s="74">
        <v>11</v>
      </c>
      <c r="J28" s="75" t="str">
        <f t="shared" si="2"/>
        <v>D</v>
      </c>
      <c r="K28" s="74">
        <v>13</v>
      </c>
      <c r="L28" s="75" t="str">
        <f t="shared" si="3"/>
        <v>ND</v>
      </c>
      <c r="M28" s="74">
        <v>12</v>
      </c>
      <c r="N28" s="75" t="str">
        <f t="shared" si="4"/>
        <v>D</v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>
        <f t="shared" si="10"/>
        <v>42</v>
      </c>
      <c r="X28" s="48">
        <f t="shared" si="9"/>
        <v>77.777777777777786</v>
      </c>
      <c r="Y28" s="22"/>
      <c r="Z28" s="34">
        <v>2</v>
      </c>
      <c r="AA28" s="35" t="str">
        <f ca="1"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02" t="s">
        <v>48</v>
      </c>
      <c r="E29" s="103"/>
      <c r="F29" s="104"/>
      <c r="G29" s="80">
        <v>6</v>
      </c>
      <c r="H29" s="81" t="str">
        <f t="shared" si="1"/>
        <v>ND</v>
      </c>
      <c r="I29" s="80">
        <v>7</v>
      </c>
      <c r="J29" s="81" t="str">
        <f t="shared" si="2"/>
        <v>ND</v>
      </c>
      <c r="K29" s="80">
        <v>13</v>
      </c>
      <c r="L29" s="81" t="str">
        <f t="shared" si="3"/>
        <v>ND</v>
      </c>
      <c r="M29" s="80">
        <v>7</v>
      </c>
      <c r="N29" s="81" t="str">
        <f t="shared" si="4"/>
        <v>ND</v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>
        <f t="shared" si="10"/>
        <v>33</v>
      </c>
      <c r="X29" s="52">
        <f t="shared" si="9"/>
        <v>61.111111111111114</v>
      </c>
      <c r="Y29" s="22"/>
      <c r="Z29" s="34">
        <v>3</v>
      </c>
      <c r="AA29" s="35" t="str">
        <f ca="1"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05" t="s">
        <v>49</v>
      </c>
      <c r="E30" s="106"/>
      <c r="F30" s="107"/>
      <c r="G30" s="83">
        <v>10</v>
      </c>
      <c r="H30" s="84" t="str">
        <f t="shared" si="1"/>
        <v>D</v>
      </c>
      <c r="I30" s="83">
        <v>12</v>
      </c>
      <c r="J30" s="84" t="str">
        <f t="shared" si="2"/>
        <v>D</v>
      </c>
      <c r="K30" s="83">
        <v>20</v>
      </c>
      <c r="L30" s="84" t="str">
        <f t="shared" si="3"/>
        <v>D</v>
      </c>
      <c r="M30" s="83">
        <v>12</v>
      </c>
      <c r="N30" s="84" t="str">
        <f t="shared" si="4"/>
        <v>D</v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>
        <f t="shared" si="10"/>
        <v>54</v>
      </c>
      <c r="X30" s="56">
        <f t="shared" si="9"/>
        <v>100</v>
      </c>
      <c r="Y30" s="22"/>
      <c r="Z30" s="36">
        <v>4</v>
      </c>
      <c r="AA30" s="37" t="str">
        <f ca="1"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02" t="s">
        <v>50</v>
      </c>
      <c r="E31" s="103"/>
      <c r="F31" s="104"/>
      <c r="G31" s="77">
        <v>9</v>
      </c>
      <c r="H31" s="78" t="str">
        <f t="shared" si="1"/>
        <v>D</v>
      </c>
      <c r="I31" s="77">
        <v>12</v>
      </c>
      <c r="J31" s="78" t="str">
        <f t="shared" si="2"/>
        <v>D</v>
      </c>
      <c r="K31" s="77">
        <v>20</v>
      </c>
      <c r="L31" s="78" t="str">
        <f t="shared" si="3"/>
        <v>D</v>
      </c>
      <c r="M31" s="77">
        <v>12</v>
      </c>
      <c r="N31" s="78" t="str">
        <f t="shared" si="4"/>
        <v>D</v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>
        <f t="shared" si="10"/>
        <v>53</v>
      </c>
      <c r="X31" s="94">
        <f t="shared" si="9"/>
        <v>98.148148148148152</v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05" t="s">
        <v>51</v>
      </c>
      <c r="E32" s="106"/>
      <c r="F32" s="107"/>
      <c r="G32" s="74">
        <v>9</v>
      </c>
      <c r="H32" s="75" t="str">
        <f t="shared" si="1"/>
        <v>D</v>
      </c>
      <c r="I32" s="74">
        <v>11</v>
      </c>
      <c r="J32" s="75" t="str">
        <f t="shared" si="2"/>
        <v>D</v>
      </c>
      <c r="K32" s="74">
        <v>18</v>
      </c>
      <c r="L32" s="75" t="str">
        <f t="shared" si="3"/>
        <v>D</v>
      </c>
      <c r="M32" s="74">
        <v>11</v>
      </c>
      <c r="N32" s="75" t="str">
        <f t="shared" si="4"/>
        <v>D</v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>
        <f t="shared" si="10"/>
        <v>49</v>
      </c>
      <c r="X32" s="48">
        <f t="shared" si="9"/>
        <v>90.740740740740748</v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2" t="s">
        <v>52</v>
      </c>
      <c r="E33" s="103"/>
      <c r="F33" s="104"/>
      <c r="G33" s="77">
        <v>10</v>
      </c>
      <c r="H33" s="78" t="str">
        <f t="shared" si="1"/>
        <v>D</v>
      </c>
      <c r="I33" s="77">
        <v>10</v>
      </c>
      <c r="J33" s="78" t="str">
        <f t="shared" si="2"/>
        <v>D</v>
      </c>
      <c r="K33" s="77">
        <v>17</v>
      </c>
      <c r="L33" s="78" t="str">
        <f t="shared" si="3"/>
        <v>D</v>
      </c>
      <c r="M33" s="77">
        <v>12</v>
      </c>
      <c r="N33" s="78" t="str">
        <f t="shared" si="4"/>
        <v>D</v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>
        <f t="shared" si="10"/>
        <v>49</v>
      </c>
      <c r="X33" s="94">
        <f t="shared" si="9"/>
        <v>90.740740740740748</v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33" t="s">
        <v>53</v>
      </c>
      <c r="E34" s="106"/>
      <c r="F34" s="107"/>
      <c r="G34" s="86">
        <v>8</v>
      </c>
      <c r="H34" s="87" t="str">
        <f t="shared" si="1"/>
        <v>D</v>
      </c>
      <c r="I34" s="86">
        <v>9</v>
      </c>
      <c r="J34" s="87" t="str">
        <f t="shared" si="2"/>
        <v>D</v>
      </c>
      <c r="K34" s="86">
        <v>19</v>
      </c>
      <c r="L34" s="87" t="str">
        <f t="shared" si="3"/>
        <v>D</v>
      </c>
      <c r="M34" s="86">
        <v>11</v>
      </c>
      <c r="N34" s="87" t="str">
        <f t="shared" si="4"/>
        <v>D</v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>
        <f t="shared" si="10"/>
        <v>47</v>
      </c>
      <c r="X34" s="55">
        <f t="shared" si="9"/>
        <v>87.037037037037038</v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2" t="s">
        <v>54</v>
      </c>
      <c r="E35" s="103"/>
      <c r="F35" s="104"/>
      <c r="G35" s="89">
        <v>8</v>
      </c>
      <c r="H35" s="90" t="str">
        <f t="shared" si="1"/>
        <v>D</v>
      </c>
      <c r="I35" s="89">
        <v>11</v>
      </c>
      <c r="J35" s="90" t="str">
        <f t="shared" si="2"/>
        <v>D</v>
      </c>
      <c r="K35" s="89">
        <v>17</v>
      </c>
      <c r="L35" s="90" t="str">
        <f t="shared" si="3"/>
        <v>D</v>
      </c>
      <c r="M35" s="89">
        <v>9</v>
      </c>
      <c r="N35" s="90" t="str">
        <f t="shared" si="4"/>
        <v>D</v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>
        <f t="shared" si="10"/>
        <v>45</v>
      </c>
      <c r="X35" s="94">
        <f t="shared" si="9"/>
        <v>83.333333333333343</v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33" t="s">
        <v>55</v>
      </c>
      <c r="E36" s="106"/>
      <c r="F36" s="107"/>
      <c r="G36" s="74">
        <v>6</v>
      </c>
      <c r="H36" s="75" t="str">
        <f t="shared" si="1"/>
        <v>ND</v>
      </c>
      <c r="I36" s="74">
        <v>5</v>
      </c>
      <c r="J36" s="75" t="str">
        <f t="shared" si="2"/>
        <v>ND</v>
      </c>
      <c r="K36" s="74">
        <v>10</v>
      </c>
      <c r="L36" s="75" t="str">
        <f t="shared" si="3"/>
        <v>ND</v>
      </c>
      <c r="M36" s="74">
        <v>7</v>
      </c>
      <c r="N36" s="75" t="str">
        <f t="shared" si="4"/>
        <v>ND</v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>
        <f t="shared" si="10"/>
        <v>28</v>
      </c>
      <c r="X36" s="48">
        <f t="shared" si="9"/>
        <v>51.851851851851848</v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/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>
        <f>IF(G11="","",COUNTIF(H15:H44,"D"))</f>
        <v>18</v>
      </c>
      <c r="I45" s="96" t="s">
        <v>27</v>
      </c>
      <c r="J45" s="96">
        <f>IF(I11="","",COUNTIF(J15:J44,"D"))</f>
        <v>19</v>
      </c>
      <c r="K45" s="96" t="s">
        <v>27</v>
      </c>
      <c r="L45" s="96">
        <f>IF(K11="","",COUNTIF(L15:L44,"D"))</f>
        <v>17</v>
      </c>
      <c r="M45" s="96" t="s">
        <v>27</v>
      </c>
      <c r="N45" s="96">
        <f t="shared" ref="N45:V45" si="11">IF(M11="","",COUNTIF(N15:N44,"D"))</f>
        <v>19</v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>
        <f>IF(G11="","",COUNTIF(H15:H44,"ND"))</f>
        <v>3</v>
      </c>
      <c r="I46" s="96" t="s">
        <v>28</v>
      </c>
      <c r="J46" s="96">
        <f>IF(I11="","",COUNTIF(J15:J44,"ND"))</f>
        <v>2</v>
      </c>
      <c r="K46" s="96" t="s">
        <v>28</v>
      </c>
      <c r="L46" s="96">
        <f>IF(K11="","",COUNTIF(L15:L44,"ND"))</f>
        <v>4</v>
      </c>
      <c r="M46" s="96" t="s">
        <v>28</v>
      </c>
      <c r="N46" s="96">
        <f t="shared" ref="N46:V46" si="12">IF(M11="","",COUNTIF(N15:N44,"ND"))</f>
        <v>2</v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21" priority="1" stopIfTrue="1" operator="equal">
      <formula>"ND"</formula>
    </cfRule>
    <cfRule type="cellIs" dxfId="20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C1" zoomScaleSheetLayoutView="100" workbookViewId="0">
      <selection activeCell="Q11" sqref="Q11:R11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2" t="s">
        <v>83</v>
      </c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>
        <v>45</v>
      </c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 t="s">
        <v>95</v>
      </c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157" t="s">
        <v>64</v>
      </c>
      <c r="H11" s="98"/>
      <c r="I11" s="157" t="s">
        <v>65</v>
      </c>
      <c r="J11" s="98"/>
      <c r="K11" s="157" t="s">
        <v>66</v>
      </c>
      <c r="L11" s="98"/>
      <c r="M11" s="157" t="s">
        <v>67</v>
      </c>
      <c r="N11" s="98"/>
      <c r="O11" s="157" t="s">
        <v>68</v>
      </c>
      <c r="P11" s="98"/>
      <c r="Q11" s="157" t="s">
        <v>69</v>
      </c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>
        <v>5</v>
      </c>
      <c r="I12" s="64" t="s">
        <v>25</v>
      </c>
      <c r="J12" s="71">
        <v>5</v>
      </c>
      <c r="K12" s="64" t="s">
        <v>25</v>
      </c>
      <c r="L12" s="71">
        <v>5</v>
      </c>
      <c r="M12" s="64" t="s">
        <v>25</v>
      </c>
      <c r="N12" s="71">
        <v>10</v>
      </c>
      <c r="O12" s="64" t="s">
        <v>25</v>
      </c>
      <c r="P12" s="71">
        <v>10</v>
      </c>
      <c r="Q12" s="64" t="s">
        <v>25</v>
      </c>
      <c r="R12" s="71">
        <v>10</v>
      </c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>
        <f>IF(H12="","",ROUND(H12*0.7,0))</f>
        <v>4</v>
      </c>
      <c r="I13" s="70" t="s">
        <v>14</v>
      </c>
      <c r="J13" s="70">
        <f>IF(J12="","",ROUND(J12*0.7,0))</f>
        <v>4</v>
      </c>
      <c r="K13" s="70" t="s">
        <v>14</v>
      </c>
      <c r="L13" s="70">
        <f>IF(L12="","",ROUND(L12*0.7,0))</f>
        <v>4</v>
      </c>
      <c r="M13" s="70" t="s">
        <v>14</v>
      </c>
      <c r="N13" s="70">
        <f>IF(N12="","",ROUND(N12*0.7,0))</f>
        <v>7</v>
      </c>
      <c r="O13" s="70" t="s">
        <v>14</v>
      </c>
      <c r="P13" s="70">
        <f>IF(P12="","",ROUND(P12*0.7,0))</f>
        <v>7</v>
      </c>
      <c r="Q13" s="70" t="s">
        <v>14</v>
      </c>
      <c r="R13" s="70">
        <f>IF(R12="","",ROUND(R12*0.7,0))</f>
        <v>7</v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>
        <v>3</v>
      </c>
      <c r="H15" s="73" t="str">
        <f>IF(G15="","",IF(G15&gt;=$H$13,"D","ND"))</f>
        <v>ND</v>
      </c>
      <c r="I15" s="72">
        <v>4</v>
      </c>
      <c r="J15" s="73" t="str">
        <f>IF(I15="","",IF(I15&gt;=$J$13,"D","ND"))</f>
        <v>D</v>
      </c>
      <c r="K15" s="72">
        <v>4</v>
      </c>
      <c r="L15" s="73" t="str">
        <f>IF(K15="","",IF(K15&gt;=$L$13,"D","ND"))</f>
        <v>D</v>
      </c>
      <c r="M15" s="72">
        <v>7</v>
      </c>
      <c r="N15" s="73" t="str">
        <f>IF(M15="","",IF(M15&gt;=$N$13,"D","ND"))</f>
        <v>D</v>
      </c>
      <c r="O15" s="72">
        <v>8</v>
      </c>
      <c r="P15" s="73" t="str">
        <f>IF(O15="","",IF(O15&gt;=$P$13,"D","ND"))</f>
        <v>D</v>
      </c>
      <c r="Q15" s="72">
        <v>8</v>
      </c>
      <c r="R15" s="73" t="str">
        <f>IF(Q15="","",IF(Q15&gt;=$R$13,"D","ND"))</f>
        <v>D</v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>
        <f>IF(AND(G15="",H15="")=TRUE,"",SUM(G15:V15))</f>
        <v>34</v>
      </c>
      <c r="X15" s="57">
        <f>IF(W15="","",(W15/(SUM($H$12,$J$12,$L$12,$N$12,$P$12,$R$12,$T$12,$V$12))*100))</f>
        <v>75.555555555555557</v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>
        <v>5</v>
      </c>
      <c r="H16" s="75" t="str">
        <f t="shared" ref="H16:H44" si="1">IF(G16="","",IF(G16&gt;=$H$13,"D","ND"))</f>
        <v>D</v>
      </c>
      <c r="I16" s="74">
        <v>5</v>
      </c>
      <c r="J16" s="75" t="str">
        <f t="shared" ref="J16:J44" si="2">IF(I16="","",IF(I16&gt;=$J$13,"D","ND"))</f>
        <v>D</v>
      </c>
      <c r="K16" s="74">
        <v>4</v>
      </c>
      <c r="L16" s="75" t="str">
        <f t="shared" ref="L16:L44" si="3">IF(K16="","",IF(K16&gt;=$L$13,"D","ND"))</f>
        <v>D</v>
      </c>
      <c r="M16" s="74">
        <v>10</v>
      </c>
      <c r="N16" s="75" t="str">
        <f t="shared" ref="N16:N44" si="4">IF(M16="","",IF(M16&gt;=$N$13,"D","ND"))</f>
        <v>D</v>
      </c>
      <c r="O16" s="74">
        <v>10</v>
      </c>
      <c r="P16" s="75" t="str">
        <f t="shared" ref="P16:P44" si="5">IF(O16="","",IF(O16&gt;=$P$13,"D","ND"))</f>
        <v>D</v>
      </c>
      <c r="Q16" s="74">
        <v>10</v>
      </c>
      <c r="R16" s="75" t="str">
        <f t="shared" ref="R16:R44" si="6">IF(Q16="","",IF(Q16&gt;=$R$13,"D","ND"))</f>
        <v>D</v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>
        <f>IF(AND(G16="",H16="")=TRUE,"",SUM(G16:V16))</f>
        <v>44</v>
      </c>
      <c r="X16" s="48">
        <f t="shared" ref="X16:X44" si="9">IF(W16="","",(W16/(SUM($H$12,$J$12,$L$12,$N$12,$P$12,$R$12,$T$12,$V$12))*100))</f>
        <v>97.777777777777771</v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>
        <v>4</v>
      </c>
      <c r="H17" s="78" t="str">
        <f t="shared" si="1"/>
        <v>D</v>
      </c>
      <c r="I17" s="77">
        <v>4</v>
      </c>
      <c r="J17" s="78" t="str">
        <f t="shared" si="2"/>
        <v>D</v>
      </c>
      <c r="K17" s="77">
        <v>4</v>
      </c>
      <c r="L17" s="78" t="str">
        <f t="shared" si="3"/>
        <v>D</v>
      </c>
      <c r="M17" s="77">
        <v>10</v>
      </c>
      <c r="N17" s="78" t="str">
        <f t="shared" si="4"/>
        <v>D</v>
      </c>
      <c r="O17" s="77">
        <v>10</v>
      </c>
      <c r="P17" s="78" t="str">
        <f t="shared" si="5"/>
        <v>D</v>
      </c>
      <c r="Q17" s="77">
        <v>10</v>
      </c>
      <c r="R17" s="78" t="str">
        <f t="shared" si="6"/>
        <v>D</v>
      </c>
      <c r="S17" s="79"/>
      <c r="T17" s="78" t="str">
        <f t="shared" si="7"/>
        <v/>
      </c>
      <c r="U17" s="77"/>
      <c r="V17" s="78" t="str">
        <f t="shared" si="8"/>
        <v/>
      </c>
      <c r="W17" s="49">
        <f t="shared" ref="W17:W44" si="10">IF(AND(G17="",H17="")=TRUE,"",SUM(G17:V17))</f>
        <v>42</v>
      </c>
      <c r="X17" s="94">
        <f t="shared" si="9"/>
        <v>93.333333333333329</v>
      </c>
      <c r="Y17" s="22"/>
      <c r="Z17" s="66" t="s">
        <v>20</v>
      </c>
      <c r="AA17" s="27">
        <f>IF(D15="","",COUNTIF($X$15:$X$44,"&gt;=89.5"))</f>
        <v>10</v>
      </c>
      <c r="AB17" s="174">
        <f>IF(AA22="","",(AA17/$AA$22)*100)</f>
        <v>47.619047619047613</v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>
        <v>4</v>
      </c>
      <c r="H18" s="75" t="str">
        <f t="shared" si="1"/>
        <v>D</v>
      </c>
      <c r="I18" s="74">
        <v>4</v>
      </c>
      <c r="J18" s="75" t="str">
        <f t="shared" si="2"/>
        <v>D</v>
      </c>
      <c r="K18" s="74">
        <v>5</v>
      </c>
      <c r="L18" s="75" t="str">
        <f t="shared" si="3"/>
        <v>D</v>
      </c>
      <c r="M18" s="74">
        <v>10</v>
      </c>
      <c r="N18" s="75" t="str">
        <f t="shared" si="4"/>
        <v>D</v>
      </c>
      <c r="O18" s="74">
        <v>10</v>
      </c>
      <c r="P18" s="75" t="str">
        <f t="shared" si="5"/>
        <v>D</v>
      </c>
      <c r="Q18" s="74">
        <v>10</v>
      </c>
      <c r="R18" s="75" t="str">
        <f t="shared" si="6"/>
        <v>D</v>
      </c>
      <c r="S18" s="76"/>
      <c r="T18" s="75" t="str">
        <f t="shared" si="7"/>
        <v/>
      </c>
      <c r="U18" s="74"/>
      <c r="V18" s="75" t="str">
        <f t="shared" si="8"/>
        <v/>
      </c>
      <c r="W18" s="47">
        <f t="shared" si="10"/>
        <v>43</v>
      </c>
      <c r="X18" s="48">
        <f t="shared" si="9"/>
        <v>95.555555555555557</v>
      </c>
      <c r="Y18" s="22"/>
      <c r="Z18" s="67" t="s">
        <v>21</v>
      </c>
      <c r="AA18" s="28">
        <f>IF(D15="","",COUNTIF($X$15:$X$44,"&gt;=79.5")-COUNTIF($X$15:$X$44,"&gt;=89.5"))</f>
        <v>4</v>
      </c>
      <c r="AB18" s="100">
        <f>IF(AA22="","",(AA18/$AA$22)*100)</f>
        <v>19.047619047619047</v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>
        <v>4</v>
      </c>
      <c r="H19" s="81" t="str">
        <f t="shared" si="1"/>
        <v>D</v>
      </c>
      <c r="I19" s="80">
        <v>4</v>
      </c>
      <c r="J19" s="81" t="str">
        <f t="shared" si="2"/>
        <v>D</v>
      </c>
      <c r="K19" s="80">
        <v>4</v>
      </c>
      <c r="L19" s="81" t="str">
        <f t="shared" si="3"/>
        <v>D</v>
      </c>
      <c r="M19" s="80">
        <v>10</v>
      </c>
      <c r="N19" s="81" t="str">
        <f t="shared" si="4"/>
        <v>D</v>
      </c>
      <c r="O19" s="80">
        <v>10</v>
      </c>
      <c r="P19" s="81" t="str">
        <f t="shared" si="5"/>
        <v>D</v>
      </c>
      <c r="Q19" s="80">
        <v>10</v>
      </c>
      <c r="R19" s="81" t="str">
        <f t="shared" si="6"/>
        <v>D</v>
      </c>
      <c r="S19" s="82"/>
      <c r="T19" s="81" t="str">
        <f t="shared" si="7"/>
        <v/>
      </c>
      <c r="U19" s="80"/>
      <c r="V19" s="81" t="str">
        <f t="shared" si="8"/>
        <v/>
      </c>
      <c r="W19" s="51">
        <f t="shared" si="10"/>
        <v>42</v>
      </c>
      <c r="X19" s="52">
        <f t="shared" si="9"/>
        <v>93.333333333333329</v>
      </c>
      <c r="Y19" s="22"/>
      <c r="Z19" s="68" t="s">
        <v>24</v>
      </c>
      <c r="AA19" s="28">
        <f>IF(D15="","",COUNTIF($X$15:$X$44,"&gt;=69.5")-COUNTIF($X$15:$X$44,"&gt;=79.5"))</f>
        <v>6</v>
      </c>
      <c r="AB19" s="100">
        <f>IF(AA22="","",(AA19/$AA$22)*100)</f>
        <v>28.571428571428569</v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>
        <v>4</v>
      </c>
      <c r="H20" s="84" t="str">
        <f t="shared" si="1"/>
        <v>D</v>
      </c>
      <c r="I20" s="83">
        <v>4</v>
      </c>
      <c r="J20" s="84" t="str">
        <f t="shared" si="2"/>
        <v>D</v>
      </c>
      <c r="K20" s="83">
        <v>4</v>
      </c>
      <c r="L20" s="84" t="str">
        <f t="shared" si="3"/>
        <v>D</v>
      </c>
      <c r="M20" s="83">
        <v>8</v>
      </c>
      <c r="N20" s="84" t="str">
        <f t="shared" si="4"/>
        <v>D</v>
      </c>
      <c r="O20" s="83">
        <v>8</v>
      </c>
      <c r="P20" s="84" t="str">
        <f t="shared" si="5"/>
        <v>D</v>
      </c>
      <c r="Q20" s="83">
        <v>9</v>
      </c>
      <c r="R20" s="84" t="str">
        <f t="shared" si="6"/>
        <v>D</v>
      </c>
      <c r="S20" s="85"/>
      <c r="T20" s="84" t="str">
        <f t="shared" si="7"/>
        <v/>
      </c>
      <c r="U20" s="83"/>
      <c r="V20" s="84" t="str">
        <f t="shared" si="8"/>
        <v/>
      </c>
      <c r="W20" s="54">
        <f t="shared" si="10"/>
        <v>37</v>
      </c>
      <c r="X20" s="56">
        <f t="shared" si="9"/>
        <v>82.222222222222214</v>
      </c>
      <c r="Y20" s="22"/>
      <c r="Z20" s="67" t="s">
        <v>22</v>
      </c>
      <c r="AA20" s="28">
        <f>IF(D15="","",COUNTIF($X$15:$X$44,"&gt;=59.5")-COUNTIF($X$15:$X$44,"&gt;=69.5"))</f>
        <v>1</v>
      </c>
      <c r="AB20" s="100">
        <f>IF(AA22="","",(AA20/$AA$22)*100)</f>
        <v>4.7619047619047619</v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>
        <f>IF(AA22="","",(AA21/$AA$22)*100)</f>
        <v>0</v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>
        <v>4</v>
      </c>
      <c r="H22" s="75" t="str">
        <f t="shared" si="1"/>
        <v>D</v>
      </c>
      <c r="I22" s="74">
        <v>4</v>
      </c>
      <c r="J22" s="75" t="str">
        <f t="shared" si="2"/>
        <v>D</v>
      </c>
      <c r="K22" s="74">
        <v>4</v>
      </c>
      <c r="L22" s="75" t="str">
        <f t="shared" si="3"/>
        <v>D</v>
      </c>
      <c r="M22" s="74">
        <v>10</v>
      </c>
      <c r="N22" s="75" t="str">
        <f t="shared" si="4"/>
        <v>D</v>
      </c>
      <c r="O22" s="74">
        <v>10</v>
      </c>
      <c r="P22" s="75" t="str">
        <f t="shared" si="5"/>
        <v>D</v>
      </c>
      <c r="Q22" s="74">
        <v>10</v>
      </c>
      <c r="R22" s="75" t="str">
        <f t="shared" si="6"/>
        <v>D</v>
      </c>
      <c r="S22" s="76"/>
      <c r="T22" s="75" t="str">
        <f t="shared" si="7"/>
        <v/>
      </c>
      <c r="U22" s="74"/>
      <c r="V22" s="75" t="str">
        <f t="shared" si="8"/>
        <v/>
      </c>
      <c r="W22" s="47">
        <f t="shared" si="10"/>
        <v>42</v>
      </c>
      <c r="X22" s="48">
        <f t="shared" si="9"/>
        <v>93.333333333333329</v>
      </c>
      <c r="Y22" s="22"/>
      <c r="Z22" s="30" t="s">
        <v>3</v>
      </c>
      <c r="AA22" s="31">
        <f>IF(SUM(AA17:AA21)=0,"",SUM(AA17:AA21))</f>
        <v>21</v>
      </c>
      <c r="AB22" s="135">
        <f>IF(AA22="","",SUM(AB17:AC21))</f>
        <v>99.999999999999986</v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>
        <v>4</v>
      </c>
      <c r="H23" s="78" t="str">
        <f t="shared" si="1"/>
        <v>D</v>
      </c>
      <c r="I23" s="77">
        <v>4</v>
      </c>
      <c r="J23" s="78" t="str">
        <f t="shared" si="2"/>
        <v>D</v>
      </c>
      <c r="K23" s="77">
        <v>4</v>
      </c>
      <c r="L23" s="78" t="str">
        <f t="shared" si="3"/>
        <v>D</v>
      </c>
      <c r="M23" s="77">
        <v>7</v>
      </c>
      <c r="N23" s="78" t="str">
        <f t="shared" si="4"/>
        <v>D</v>
      </c>
      <c r="O23" s="77">
        <v>8</v>
      </c>
      <c r="P23" s="78" t="str">
        <f t="shared" si="5"/>
        <v>D</v>
      </c>
      <c r="Q23" s="77">
        <v>7</v>
      </c>
      <c r="R23" s="78" t="str">
        <f t="shared" si="6"/>
        <v>D</v>
      </c>
      <c r="S23" s="79"/>
      <c r="T23" s="78" t="str">
        <f t="shared" si="7"/>
        <v/>
      </c>
      <c r="U23" s="77"/>
      <c r="V23" s="78" t="str">
        <f t="shared" si="8"/>
        <v/>
      </c>
      <c r="W23" s="49">
        <f t="shared" si="10"/>
        <v>34</v>
      </c>
      <c r="X23" s="94">
        <f t="shared" si="9"/>
        <v>75.555555555555557</v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>
        <v>4</v>
      </c>
      <c r="H24" s="87" t="str">
        <f t="shared" si="1"/>
        <v>D</v>
      </c>
      <c r="I24" s="86">
        <v>4</v>
      </c>
      <c r="J24" s="87" t="str">
        <f t="shared" si="2"/>
        <v>D</v>
      </c>
      <c r="K24" s="86">
        <v>4</v>
      </c>
      <c r="L24" s="87" t="str">
        <f t="shared" si="3"/>
        <v>D</v>
      </c>
      <c r="M24" s="86">
        <v>9</v>
      </c>
      <c r="N24" s="87" t="str">
        <f t="shared" si="4"/>
        <v>D</v>
      </c>
      <c r="O24" s="86">
        <v>7</v>
      </c>
      <c r="P24" s="87" t="str">
        <f t="shared" si="5"/>
        <v>D</v>
      </c>
      <c r="Q24" s="86">
        <v>7</v>
      </c>
      <c r="R24" s="87" t="str">
        <f t="shared" si="6"/>
        <v>D</v>
      </c>
      <c r="S24" s="88"/>
      <c r="T24" s="87" t="str">
        <f t="shared" si="7"/>
        <v/>
      </c>
      <c r="U24" s="86"/>
      <c r="V24" s="87" t="str">
        <f t="shared" si="8"/>
        <v/>
      </c>
      <c r="W24" s="53">
        <f t="shared" si="10"/>
        <v>35</v>
      </c>
      <c r="X24" s="55">
        <f t="shared" si="9"/>
        <v>77.777777777777786</v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>
        <v>4</v>
      </c>
      <c r="H25" s="90" t="str">
        <f t="shared" si="1"/>
        <v>D</v>
      </c>
      <c r="I25" s="89">
        <v>4</v>
      </c>
      <c r="J25" s="90" t="str">
        <f t="shared" si="2"/>
        <v>D</v>
      </c>
      <c r="K25" s="89">
        <v>4</v>
      </c>
      <c r="L25" s="90" t="str">
        <f t="shared" si="3"/>
        <v>D</v>
      </c>
      <c r="M25" s="89">
        <v>10</v>
      </c>
      <c r="N25" s="90" t="str">
        <f t="shared" si="4"/>
        <v>D</v>
      </c>
      <c r="O25" s="89">
        <v>10</v>
      </c>
      <c r="P25" s="90" t="str">
        <f t="shared" si="5"/>
        <v>D</v>
      </c>
      <c r="Q25" s="89">
        <v>10</v>
      </c>
      <c r="R25" s="90" t="str">
        <f t="shared" si="6"/>
        <v>D</v>
      </c>
      <c r="S25" s="91"/>
      <c r="T25" s="90" t="str">
        <f t="shared" si="7"/>
        <v/>
      </c>
      <c r="U25" s="89"/>
      <c r="V25" s="90" t="str">
        <f t="shared" si="8"/>
        <v/>
      </c>
      <c r="W25" s="50">
        <f t="shared" si="10"/>
        <v>42</v>
      </c>
      <c r="X25" s="94">
        <f t="shared" si="9"/>
        <v>93.333333333333329</v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>
        <v>4</v>
      </c>
      <c r="H26" s="75" t="str">
        <f t="shared" si="1"/>
        <v>D</v>
      </c>
      <c r="I26" s="74">
        <v>4</v>
      </c>
      <c r="J26" s="75" t="str">
        <f t="shared" si="2"/>
        <v>D</v>
      </c>
      <c r="K26" s="74">
        <v>4</v>
      </c>
      <c r="L26" s="75" t="str">
        <f t="shared" si="3"/>
        <v>D</v>
      </c>
      <c r="M26" s="74">
        <v>10</v>
      </c>
      <c r="N26" s="75" t="str">
        <f t="shared" si="4"/>
        <v>D</v>
      </c>
      <c r="O26" s="74">
        <v>9</v>
      </c>
      <c r="P26" s="75" t="str">
        <f t="shared" si="5"/>
        <v>D</v>
      </c>
      <c r="Q26" s="74">
        <v>9</v>
      </c>
      <c r="R26" s="75" t="str">
        <f t="shared" si="6"/>
        <v>D</v>
      </c>
      <c r="S26" s="76"/>
      <c r="T26" s="75" t="str">
        <f t="shared" si="7"/>
        <v/>
      </c>
      <c r="U26" s="74"/>
      <c r="V26" s="75" t="str">
        <f t="shared" si="8"/>
        <v/>
      </c>
      <c r="W26" s="47">
        <f t="shared" si="10"/>
        <v>40</v>
      </c>
      <c r="X26" s="48">
        <f t="shared" si="9"/>
        <v>88.888888888888886</v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>
        <v>4</v>
      </c>
      <c r="H27" s="78" t="str">
        <f t="shared" si="1"/>
        <v>D</v>
      </c>
      <c r="I27" s="77">
        <v>4</v>
      </c>
      <c r="J27" s="78" t="str">
        <f t="shared" si="2"/>
        <v>D</v>
      </c>
      <c r="K27" s="77">
        <v>4</v>
      </c>
      <c r="L27" s="78" t="str">
        <f t="shared" si="3"/>
        <v>D</v>
      </c>
      <c r="M27" s="77">
        <v>10</v>
      </c>
      <c r="N27" s="78" t="str">
        <f t="shared" si="4"/>
        <v>D</v>
      </c>
      <c r="O27" s="77">
        <v>10</v>
      </c>
      <c r="P27" s="78" t="str">
        <f t="shared" si="5"/>
        <v>D</v>
      </c>
      <c r="Q27" s="77">
        <v>10</v>
      </c>
      <c r="R27" s="78" t="str">
        <f t="shared" si="6"/>
        <v>D</v>
      </c>
      <c r="S27" s="79"/>
      <c r="T27" s="78" t="str">
        <f t="shared" si="7"/>
        <v/>
      </c>
      <c r="U27" s="77"/>
      <c r="V27" s="78" t="str">
        <f t="shared" si="8"/>
        <v/>
      </c>
      <c r="W27" s="49">
        <f t="shared" si="10"/>
        <v>42</v>
      </c>
      <c r="X27" s="94">
        <f t="shared" si="9"/>
        <v>93.333333333333329</v>
      </c>
      <c r="Y27" s="22"/>
      <c r="Z27" s="32">
        <v>1</v>
      </c>
      <c r="AA27" s="33" t="str">
        <f ca="1">IF(G11="","",(H45/COUNTA($D$15:$F$44))*100)</f>
        <v/>
      </c>
      <c r="AB27" s="42">
        <v>5</v>
      </c>
      <c r="AC27" s="33" t="str">
        <f ca="1"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>
        <v>4</v>
      </c>
      <c r="H28" s="75" t="str">
        <f t="shared" si="1"/>
        <v>D</v>
      </c>
      <c r="I28" s="74">
        <v>4</v>
      </c>
      <c r="J28" s="75" t="str">
        <f t="shared" si="2"/>
        <v>D</v>
      </c>
      <c r="K28" s="74">
        <v>4</v>
      </c>
      <c r="L28" s="75" t="str">
        <f t="shared" si="3"/>
        <v>D</v>
      </c>
      <c r="M28" s="74">
        <v>7</v>
      </c>
      <c r="N28" s="75" t="str">
        <f t="shared" si="4"/>
        <v>D</v>
      </c>
      <c r="O28" s="74">
        <v>7</v>
      </c>
      <c r="P28" s="75" t="str">
        <f t="shared" si="5"/>
        <v>D</v>
      </c>
      <c r="Q28" s="74">
        <v>6</v>
      </c>
      <c r="R28" s="75" t="str">
        <f t="shared" si="6"/>
        <v>ND</v>
      </c>
      <c r="S28" s="76"/>
      <c r="T28" s="75" t="str">
        <f t="shared" si="7"/>
        <v/>
      </c>
      <c r="U28" s="74"/>
      <c r="V28" s="75" t="str">
        <f t="shared" si="8"/>
        <v/>
      </c>
      <c r="W28" s="47">
        <f t="shared" si="10"/>
        <v>32</v>
      </c>
      <c r="X28" s="48">
        <f t="shared" si="9"/>
        <v>71.111111111111114</v>
      </c>
      <c r="Y28" s="22"/>
      <c r="Z28" s="34">
        <v>2</v>
      </c>
      <c r="AA28" s="35" t="str">
        <f ca="1">IF(I11="","",(J45/COUNTA($D$15:$F$44))*100)</f>
        <v/>
      </c>
      <c r="AB28" s="34">
        <v>6</v>
      </c>
      <c r="AC28" s="35" t="str">
        <f ca="1"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>
        <v>4</v>
      </c>
      <c r="H29" s="81" t="str">
        <f t="shared" si="1"/>
        <v>D</v>
      </c>
      <c r="I29" s="80">
        <v>4</v>
      </c>
      <c r="J29" s="81" t="str">
        <f t="shared" si="2"/>
        <v>D</v>
      </c>
      <c r="K29" s="80">
        <v>4</v>
      </c>
      <c r="L29" s="81" t="str">
        <f t="shared" si="3"/>
        <v>D</v>
      </c>
      <c r="M29" s="80">
        <v>7</v>
      </c>
      <c r="N29" s="81" t="str">
        <f t="shared" si="4"/>
        <v>D</v>
      </c>
      <c r="O29" s="80">
        <v>7</v>
      </c>
      <c r="P29" s="81" t="str">
        <f t="shared" si="5"/>
        <v>D</v>
      </c>
      <c r="Q29" s="80">
        <v>7</v>
      </c>
      <c r="R29" s="81" t="str">
        <f t="shared" si="6"/>
        <v>D</v>
      </c>
      <c r="S29" s="82"/>
      <c r="T29" s="81" t="str">
        <f t="shared" si="7"/>
        <v/>
      </c>
      <c r="U29" s="80"/>
      <c r="V29" s="81" t="str">
        <f t="shared" si="8"/>
        <v/>
      </c>
      <c r="W29" s="51">
        <f t="shared" si="10"/>
        <v>33</v>
      </c>
      <c r="X29" s="52">
        <f t="shared" si="9"/>
        <v>73.333333333333329</v>
      </c>
      <c r="Y29" s="22"/>
      <c r="Z29" s="34">
        <v>3</v>
      </c>
      <c r="AA29" s="35" t="str">
        <f ca="1"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>
        <v>5</v>
      </c>
      <c r="H30" s="84" t="str">
        <f t="shared" si="1"/>
        <v>D</v>
      </c>
      <c r="I30" s="83">
        <v>5</v>
      </c>
      <c r="J30" s="84" t="str">
        <f t="shared" si="2"/>
        <v>D</v>
      </c>
      <c r="K30" s="83">
        <v>5</v>
      </c>
      <c r="L30" s="84" t="str">
        <f t="shared" si="3"/>
        <v>D</v>
      </c>
      <c r="M30" s="83">
        <v>10</v>
      </c>
      <c r="N30" s="84" t="str">
        <f t="shared" si="4"/>
        <v>D</v>
      </c>
      <c r="O30" s="83">
        <v>10</v>
      </c>
      <c r="P30" s="84" t="str">
        <f t="shared" si="5"/>
        <v>D</v>
      </c>
      <c r="Q30" s="83">
        <v>10</v>
      </c>
      <c r="R30" s="84" t="str">
        <f t="shared" si="6"/>
        <v>D</v>
      </c>
      <c r="S30" s="85"/>
      <c r="T30" s="84" t="str">
        <f t="shared" si="7"/>
        <v/>
      </c>
      <c r="U30" s="83"/>
      <c r="V30" s="84" t="str">
        <f t="shared" si="8"/>
        <v/>
      </c>
      <c r="W30" s="54">
        <f t="shared" si="10"/>
        <v>45</v>
      </c>
      <c r="X30" s="56">
        <f t="shared" si="9"/>
        <v>100</v>
      </c>
      <c r="Y30" s="22"/>
      <c r="Z30" s="36">
        <v>4</v>
      </c>
      <c r="AA30" s="37" t="str">
        <f ca="1"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>
        <v>4</v>
      </c>
      <c r="H31" s="78" t="str">
        <f t="shared" si="1"/>
        <v>D</v>
      </c>
      <c r="I31" s="77">
        <v>4</v>
      </c>
      <c r="J31" s="78" t="str">
        <f t="shared" si="2"/>
        <v>D</v>
      </c>
      <c r="K31" s="77">
        <v>4</v>
      </c>
      <c r="L31" s="78" t="str">
        <f t="shared" si="3"/>
        <v>D</v>
      </c>
      <c r="M31" s="77">
        <v>8</v>
      </c>
      <c r="N31" s="78" t="str">
        <f t="shared" si="4"/>
        <v>D</v>
      </c>
      <c r="O31" s="77">
        <v>9</v>
      </c>
      <c r="P31" s="78" t="str">
        <f t="shared" si="5"/>
        <v>D</v>
      </c>
      <c r="Q31" s="77">
        <v>9</v>
      </c>
      <c r="R31" s="78" t="str">
        <f t="shared" si="6"/>
        <v>D</v>
      </c>
      <c r="S31" s="79"/>
      <c r="T31" s="78" t="str">
        <f t="shared" si="7"/>
        <v/>
      </c>
      <c r="U31" s="77"/>
      <c r="V31" s="78" t="str">
        <f t="shared" si="8"/>
        <v/>
      </c>
      <c r="W31" s="49">
        <f t="shared" si="10"/>
        <v>38</v>
      </c>
      <c r="X31" s="94">
        <f t="shared" si="9"/>
        <v>84.444444444444443</v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>
        <v>4</v>
      </c>
      <c r="H32" s="75" t="str">
        <f t="shared" si="1"/>
        <v>D</v>
      </c>
      <c r="I32" s="74">
        <v>4</v>
      </c>
      <c r="J32" s="75" t="str">
        <f t="shared" si="2"/>
        <v>D</v>
      </c>
      <c r="K32" s="74">
        <v>4</v>
      </c>
      <c r="L32" s="75" t="str">
        <f t="shared" si="3"/>
        <v>D</v>
      </c>
      <c r="M32" s="74">
        <v>10</v>
      </c>
      <c r="N32" s="75" t="str">
        <f t="shared" si="4"/>
        <v>D</v>
      </c>
      <c r="O32" s="74">
        <v>10</v>
      </c>
      <c r="P32" s="75" t="str">
        <f t="shared" si="5"/>
        <v>D</v>
      </c>
      <c r="Q32" s="74">
        <v>10</v>
      </c>
      <c r="R32" s="75" t="str">
        <f t="shared" si="6"/>
        <v>D</v>
      </c>
      <c r="S32" s="76"/>
      <c r="T32" s="75" t="str">
        <f t="shared" si="7"/>
        <v/>
      </c>
      <c r="U32" s="74"/>
      <c r="V32" s="75" t="str">
        <f t="shared" si="8"/>
        <v/>
      </c>
      <c r="W32" s="47">
        <f t="shared" si="10"/>
        <v>42</v>
      </c>
      <c r="X32" s="48">
        <f t="shared" si="9"/>
        <v>93.333333333333329</v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>
        <v>4</v>
      </c>
      <c r="H33" s="78" t="str">
        <f t="shared" si="1"/>
        <v>D</v>
      </c>
      <c r="I33" s="77">
        <v>4</v>
      </c>
      <c r="J33" s="78" t="str">
        <f t="shared" si="2"/>
        <v>D</v>
      </c>
      <c r="K33" s="77">
        <v>4</v>
      </c>
      <c r="L33" s="78" t="str">
        <f t="shared" si="3"/>
        <v>D</v>
      </c>
      <c r="M33" s="77">
        <v>8</v>
      </c>
      <c r="N33" s="78" t="str">
        <f t="shared" si="4"/>
        <v>D</v>
      </c>
      <c r="O33" s="77">
        <v>8</v>
      </c>
      <c r="P33" s="78" t="str">
        <f t="shared" si="5"/>
        <v>D</v>
      </c>
      <c r="Q33" s="77">
        <v>9</v>
      </c>
      <c r="R33" s="78" t="str">
        <f t="shared" si="6"/>
        <v>D</v>
      </c>
      <c r="S33" s="79"/>
      <c r="T33" s="78" t="str">
        <f t="shared" si="7"/>
        <v/>
      </c>
      <c r="U33" s="77"/>
      <c r="V33" s="78" t="str">
        <f t="shared" si="8"/>
        <v/>
      </c>
      <c r="W33" s="49">
        <f t="shared" si="10"/>
        <v>37</v>
      </c>
      <c r="X33" s="94">
        <f t="shared" si="9"/>
        <v>82.222222222222214</v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>
        <v>4</v>
      </c>
      <c r="H34" s="87" t="str">
        <f t="shared" si="1"/>
        <v>D</v>
      </c>
      <c r="I34" s="86">
        <v>4</v>
      </c>
      <c r="J34" s="87" t="str">
        <f t="shared" si="2"/>
        <v>D</v>
      </c>
      <c r="K34" s="86">
        <v>5</v>
      </c>
      <c r="L34" s="87" t="str">
        <f t="shared" si="3"/>
        <v>D</v>
      </c>
      <c r="M34" s="86">
        <v>10</v>
      </c>
      <c r="N34" s="87" t="str">
        <f t="shared" si="4"/>
        <v>D</v>
      </c>
      <c r="O34" s="86">
        <v>10</v>
      </c>
      <c r="P34" s="87" t="str">
        <f t="shared" si="5"/>
        <v>D</v>
      </c>
      <c r="Q34" s="86">
        <v>10</v>
      </c>
      <c r="R34" s="87" t="str">
        <f t="shared" si="6"/>
        <v>D</v>
      </c>
      <c r="S34" s="88"/>
      <c r="T34" s="87" t="str">
        <f t="shared" si="7"/>
        <v/>
      </c>
      <c r="U34" s="86"/>
      <c r="V34" s="87" t="str">
        <f t="shared" si="8"/>
        <v/>
      </c>
      <c r="W34" s="53">
        <f t="shared" si="10"/>
        <v>43</v>
      </c>
      <c r="X34" s="55">
        <f t="shared" si="9"/>
        <v>95.555555555555557</v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>
        <v>4</v>
      </c>
      <c r="H35" s="90" t="str">
        <f t="shared" si="1"/>
        <v>D</v>
      </c>
      <c r="I35" s="89">
        <v>4</v>
      </c>
      <c r="J35" s="90" t="str">
        <f t="shared" si="2"/>
        <v>D</v>
      </c>
      <c r="K35" s="89">
        <v>4</v>
      </c>
      <c r="L35" s="90" t="str">
        <f t="shared" si="3"/>
        <v>D</v>
      </c>
      <c r="M35" s="89">
        <v>7</v>
      </c>
      <c r="N35" s="90" t="str">
        <f t="shared" si="4"/>
        <v>D</v>
      </c>
      <c r="O35" s="89">
        <v>7</v>
      </c>
      <c r="P35" s="90" t="str">
        <f t="shared" si="5"/>
        <v>D</v>
      </c>
      <c r="Q35" s="89">
        <v>8</v>
      </c>
      <c r="R35" s="90" t="str">
        <f t="shared" si="6"/>
        <v>D</v>
      </c>
      <c r="S35" s="91"/>
      <c r="T35" s="90" t="str">
        <f t="shared" si="7"/>
        <v/>
      </c>
      <c r="U35" s="89"/>
      <c r="V35" s="90" t="str">
        <f t="shared" si="8"/>
        <v/>
      </c>
      <c r="W35" s="50">
        <f t="shared" si="10"/>
        <v>34</v>
      </c>
      <c r="X35" s="94">
        <f t="shared" si="9"/>
        <v>75.555555555555557</v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>
        <v>3</v>
      </c>
      <c r="H36" s="75" t="str">
        <f t="shared" si="1"/>
        <v>ND</v>
      </c>
      <c r="I36" s="74">
        <v>3</v>
      </c>
      <c r="J36" s="75" t="str">
        <f t="shared" si="2"/>
        <v>ND</v>
      </c>
      <c r="K36" s="74">
        <v>3</v>
      </c>
      <c r="L36" s="75" t="str">
        <f t="shared" si="3"/>
        <v>ND</v>
      </c>
      <c r="M36" s="74">
        <v>6</v>
      </c>
      <c r="N36" s="75" t="str">
        <f t="shared" si="4"/>
        <v>ND</v>
      </c>
      <c r="O36" s="74">
        <v>6</v>
      </c>
      <c r="P36" s="75" t="str">
        <f t="shared" si="5"/>
        <v>ND</v>
      </c>
      <c r="Q36" s="74">
        <v>6</v>
      </c>
      <c r="R36" s="75" t="str">
        <f t="shared" si="6"/>
        <v>ND</v>
      </c>
      <c r="S36" s="76"/>
      <c r="T36" s="75" t="str">
        <f t="shared" si="7"/>
        <v/>
      </c>
      <c r="U36" s="74"/>
      <c r="V36" s="75" t="str">
        <f t="shared" si="8"/>
        <v/>
      </c>
      <c r="W36" s="47">
        <f t="shared" si="10"/>
        <v>27</v>
      </c>
      <c r="X36" s="48">
        <f t="shared" si="9"/>
        <v>60</v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>
        <f>IF(G11="","",COUNTIF(H15:H44,"D"))</f>
        <v>19</v>
      </c>
      <c r="I45" s="96" t="s">
        <v>27</v>
      </c>
      <c r="J45" s="96">
        <f>IF(I11="","",COUNTIF(J15:J44,"D"))</f>
        <v>20</v>
      </c>
      <c r="K45" s="96" t="s">
        <v>27</v>
      </c>
      <c r="L45" s="96">
        <f>IF(K11="","",COUNTIF(L15:L44,"D"))</f>
        <v>20</v>
      </c>
      <c r="M45" s="96" t="s">
        <v>27</v>
      </c>
      <c r="N45" s="96">
        <f t="shared" ref="N45:V45" si="11">IF(M11="","",COUNTIF(N15:N44,"D"))</f>
        <v>20</v>
      </c>
      <c r="O45" s="96" t="s">
        <v>27</v>
      </c>
      <c r="P45" s="96">
        <f t="shared" si="11"/>
        <v>20</v>
      </c>
      <c r="Q45" s="96" t="s">
        <v>27</v>
      </c>
      <c r="R45" s="96">
        <f t="shared" si="11"/>
        <v>19</v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>
        <f>IF(G11="","",COUNTIF(H15:H44,"ND"))</f>
        <v>2</v>
      </c>
      <c r="I46" s="96" t="s">
        <v>28</v>
      </c>
      <c r="J46" s="96">
        <f>IF(I11="","",COUNTIF(J15:J44,"ND"))</f>
        <v>1</v>
      </c>
      <c r="K46" s="96" t="s">
        <v>28</v>
      </c>
      <c r="L46" s="96">
        <f>IF(K11="","",COUNTIF(L15:L44,"ND"))</f>
        <v>1</v>
      </c>
      <c r="M46" s="96" t="s">
        <v>28</v>
      </c>
      <c r="N46" s="96">
        <f t="shared" ref="N46:V46" si="12">IF(M11="","",COUNTIF(N15:N44,"ND"))</f>
        <v>1</v>
      </c>
      <c r="O46" s="96" t="s">
        <v>28</v>
      </c>
      <c r="P46" s="96">
        <f t="shared" si="12"/>
        <v>1</v>
      </c>
      <c r="Q46" s="96" t="s">
        <v>28</v>
      </c>
      <c r="R46" s="96">
        <f t="shared" si="12"/>
        <v>2</v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27" priority="1" stopIfTrue="1" operator="equal">
      <formula>"ND"</formula>
    </cfRule>
    <cfRule type="cellIs" dxfId="26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A5" zoomScaleSheetLayoutView="100" workbookViewId="0">
      <selection activeCell="S11" sqref="S11:T11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2" t="s">
        <v>84</v>
      </c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>
        <v>60</v>
      </c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 t="s">
        <v>96</v>
      </c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157" t="s">
        <v>70</v>
      </c>
      <c r="H11" s="98"/>
      <c r="I11" s="157" t="s">
        <v>71</v>
      </c>
      <c r="J11" s="98"/>
      <c r="K11" s="157" t="s">
        <v>72</v>
      </c>
      <c r="L11" s="98"/>
      <c r="M11" s="157" t="s">
        <v>73</v>
      </c>
      <c r="N11" s="98"/>
      <c r="O11" s="157" t="s">
        <v>74</v>
      </c>
      <c r="P11" s="98"/>
      <c r="Q11" s="157" t="s">
        <v>75</v>
      </c>
      <c r="R11" s="98"/>
      <c r="S11" s="154" t="s">
        <v>76</v>
      </c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>
        <v>5</v>
      </c>
      <c r="I12" s="64" t="s">
        <v>25</v>
      </c>
      <c r="J12" s="71">
        <v>5</v>
      </c>
      <c r="K12" s="64" t="s">
        <v>25</v>
      </c>
      <c r="L12" s="71">
        <v>6</v>
      </c>
      <c r="M12" s="64" t="s">
        <v>25</v>
      </c>
      <c r="N12" s="71">
        <v>6</v>
      </c>
      <c r="O12" s="64" t="s">
        <v>25</v>
      </c>
      <c r="P12" s="71">
        <v>8</v>
      </c>
      <c r="Q12" s="64" t="s">
        <v>25</v>
      </c>
      <c r="R12" s="71">
        <v>10</v>
      </c>
      <c r="S12" s="64" t="s">
        <v>25</v>
      </c>
      <c r="T12" s="71">
        <v>20</v>
      </c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>
        <f>IF(H12="","",ROUND(H12*0.7,0))</f>
        <v>4</v>
      </c>
      <c r="I13" s="70" t="s">
        <v>14</v>
      </c>
      <c r="J13" s="70">
        <f>IF(J12="","",ROUND(J12*0.7,0))</f>
        <v>4</v>
      </c>
      <c r="K13" s="70" t="s">
        <v>14</v>
      </c>
      <c r="L13" s="70">
        <f>IF(L12="","",ROUND(L12*0.7,0))</f>
        <v>4</v>
      </c>
      <c r="M13" s="70" t="s">
        <v>14</v>
      </c>
      <c r="N13" s="70">
        <f>IF(N12="","",ROUND(N12*0.7,0))</f>
        <v>4</v>
      </c>
      <c r="O13" s="70" t="s">
        <v>14</v>
      </c>
      <c r="P13" s="70">
        <f>IF(P12="","",ROUND(P12*0.7,0))</f>
        <v>6</v>
      </c>
      <c r="Q13" s="70" t="s">
        <v>14</v>
      </c>
      <c r="R13" s="70">
        <f>IF(R12="","",ROUND(R12*0.7,0))</f>
        <v>7</v>
      </c>
      <c r="S13" s="70" t="s">
        <v>14</v>
      </c>
      <c r="T13" s="70">
        <f>IF(T12="","",ROUND(T12*0.7,0))</f>
        <v>14</v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>
        <v>4</v>
      </c>
      <c r="H15" s="73" t="str">
        <f>IF(G15="","",IF(G15&gt;=$H$13,"D","ND"))</f>
        <v>D</v>
      </c>
      <c r="I15" s="72">
        <v>4</v>
      </c>
      <c r="J15" s="73" t="str">
        <f>IF(I15="","",IF(I15&gt;=$J$13,"D","ND"))</f>
        <v>D</v>
      </c>
      <c r="K15" s="72">
        <v>4</v>
      </c>
      <c r="L15" s="73" t="str">
        <f>IF(K15="","",IF(K15&gt;=$L$13,"D","ND"))</f>
        <v>D</v>
      </c>
      <c r="M15" s="72">
        <v>5</v>
      </c>
      <c r="N15" s="73" t="str">
        <f>IF(M15="","",IF(M15&gt;=$N$13,"D","ND"))</f>
        <v>D</v>
      </c>
      <c r="O15" s="72">
        <v>8</v>
      </c>
      <c r="P15" s="73" t="str">
        <f>IF(O15="","",IF(O15&gt;=$P$13,"D","ND"))</f>
        <v>D</v>
      </c>
      <c r="Q15" s="72">
        <v>8</v>
      </c>
      <c r="R15" s="73" t="str">
        <f>IF(Q15="","",IF(Q15&gt;=$R$13,"D","ND"))</f>
        <v>D</v>
      </c>
      <c r="S15" s="72">
        <v>14</v>
      </c>
      <c r="T15" s="73" t="str">
        <f>IF(S15="","",IF(S15&gt;=$T$13,"D","ND"))</f>
        <v>D</v>
      </c>
      <c r="U15" s="72"/>
      <c r="V15" s="73" t="str">
        <f>IF(U15="","",IF(U15&gt;=$V$13,"D","ND"))</f>
        <v/>
      </c>
      <c r="W15" s="49">
        <f>IF(AND(G15="",H15="")=TRUE,"",SUM(G15:V15))</f>
        <v>47</v>
      </c>
      <c r="X15" s="57">
        <f>IF(W15="","",(W15/(SUM($H$12,$J$12,$L$12,$N$12,$P$12,$R$12,$T$12,$V$12))*100))</f>
        <v>78.333333333333329</v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>
        <v>4</v>
      </c>
      <c r="H16" s="75" t="str">
        <f t="shared" ref="H16:H44" si="1">IF(G16="","",IF(G16&gt;=$H$13,"D","ND"))</f>
        <v>D</v>
      </c>
      <c r="I16" s="74">
        <v>5</v>
      </c>
      <c r="J16" s="75" t="str">
        <f t="shared" ref="J16:J44" si="2">IF(I16="","",IF(I16&gt;=$J$13,"D","ND"))</f>
        <v>D</v>
      </c>
      <c r="K16" s="74">
        <v>6</v>
      </c>
      <c r="L16" s="75" t="str">
        <f t="shared" ref="L16:L44" si="3">IF(K16="","",IF(K16&gt;=$L$13,"D","ND"))</f>
        <v>D</v>
      </c>
      <c r="M16" s="74">
        <v>6</v>
      </c>
      <c r="N16" s="75" t="str">
        <f t="shared" ref="N16:N44" si="4">IF(M16="","",IF(M16&gt;=$N$13,"D","ND"))</f>
        <v>D</v>
      </c>
      <c r="O16" s="74">
        <v>8</v>
      </c>
      <c r="P16" s="75" t="str">
        <f t="shared" ref="P16:P44" si="5">IF(O16="","",IF(O16&gt;=$P$13,"D","ND"))</f>
        <v>D</v>
      </c>
      <c r="Q16" s="74">
        <v>10</v>
      </c>
      <c r="R16" s="75" t="str">
        <f t="shared" ref="R16:R44" si="6">IF(Q16="","",IF(Q16&gt;=$R$13,"D","ND"))</f>
        <v>D</v>
      </c>
      <c r="S16" s="76">
        <v>19</v>
      </c>
      <c r="T16" s="75" t="str">
        <f t="shared" ref="T16:T44" si="7">IF(S16="","",IF(S16&gt;=$T$13,"D","ND"))</f>
        <v>D</v>
      </c>
      <c r="U16" s="74"/>
      <c r="V16" s="75" t="str">
        <f t="shared" ref="V16:V44" si="8">IF(U16="","",IF(U16&gt;=$V$13,"D","ND"))</f>
        <v/>
      </c>
      <c r="W16" s="47">
        <f>IF(AND(G16="",H16="")=TRUE,"",SUM(G16:V16))</f>
        <v>58</v>
      </c>
      <c r="X16" s="48">
        <f t="shared" ref="X16:X44" si="9">IF(W16="","",(W16/(SUM($H$12,$J$12,$L$12,$N$12,$P$12,$R$12,$T$12,$V$12))*100))</f>
        <v>96.666666666666671</v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>
        <v>5</v>
      </c>
      <c r="H17" s="78" t="str">
        <f t="shared" si="1"/>
        <v>D</v>
      </c>
      <c r="I17" s="77">
        <v>4</v>
      </c>
      <c r="J17" s="78" t="str">
        <f t="shared" si="2"/>
        <v>D</v>
      </c>
      <c r="K17" s="77">
        <v>5</v>
      </c>
      <c r="L17" s="78" t="str">
        <f t="shared" si="3"/>
        <v>D</v>
      </c>
      <c r="M17" s="77">
        <v>6</v>
      </c>
      <c r="N17" s="78" t="str">
        <f t="shared" si="4"/>
        <v>D</v>
      </c>
      <c r="O17" s="77">
        <v>8</v>
      </c>
      <c r="P17" s="78" t="str">
        <f t="shared" si="5"/>
        <v>D</v>
      </c>
      <c r="Q17" s="77">
        <v>9</v>
      </c>
      <c r="R17" s="78" t="str">
        <f t="shared" si="6"/>
        <v>D</v>
      </c>
      <c r="S17" s="79">
        <v>17</v>
      </c>
      <c r="T17" s="78" t="str">
        <f t="shared" si="7"/>
        <v>D</v>
      </c>
      <c r="U17" s="77"/>
      <c r="V17" s="78" t="str">
        <f t="shared" si="8"/>
        <v/>
      </c>
      <c r="W17" s="49">
        <f t="shared" ref="W17:W44" si="10">IF(AND(G17="",H17="")=TRUE,"",SUM(G17:V17))</f>
        <v>54</v>
      </c>
      <c r="X17" s="94">
        <f t="shared" si="9"/>
        <v>90</v>
      </c>
      <c r="Y17" s="22"/>
      <c r="Z17" s="66" t="s">
        <v>20</v>
      </c>
      <c r="AA17" s="27">
        <f>IF(D15="","",COUNTIF($X$15:$X$44,"&gt;=89.5"))</f>
        <v>14</v>
      </c>
      <c r="AB17" s="174">
        <f>IF(AA22="","",(AA17/$AA$22)*100)</f>
        <v>66.666666666666657</v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>
        <v>4</v>
      </c>
      <c r="H18" s="75" t="str">
        <f t="shared" si="1"/>
        <v>D</v>
      </c>
      <c r="I18" s="74">
        <v>5</v>
      </c>
      <c r="J18" s="75" t="str">
        <f t="shared" si="2"/>
        <v>D</v>
      </c>
      <c r="K18" s="74">
        <v>6</v>
      </c>
      <c r="L18" s="75" t="str">
        <f t="shared" si="3"/>
        <v>D</v>
      </c>
      <c r="M18" s="74">
        <v>5</v>
      </c>
      <c r="N18" s="75" t="str">
        <f t="shared" si="4"/>
        <v>D</v>
      </c>
      <c r="O18" s="74">
        <v>8</v>
      </c>
      <c r="P18" s="75" t="str">
        <f t="shared" si="5"/>
        <v>D</v>
      </c>
      <c r="Q18" s="74">
        <v>10</v>
      </c>
      <c r="R18" s="75" t="str">
        <f t="shared" si="6"/>
        <v>D</v>
      </c>
      <c r="S18" s="76">
        <v>18</v>
      </c>
      <c r="T18" s="75" t="str">
        <f t="shared" si="7"/>
        <v>D</v>
      </c>
      <c r="U18" s="74"/>
      <c r="V18" s="75" t="str">
        <f t="shared" si="8"/>
        <v/>
      </c>
      <c r="W18" s="47">
        <f t="shared" si="10"/>
        <v>56</v>
      </c>
      <c r="X18" s="48">
        <f t="shared" si="9"/>
        <v>93.333333333333329</v>
      </c>
      <c r="Y18" s="22"/>
      <c r="Z18" s="67" t="s">
        <v>21</v>
      </c>
      <c r="AA18" s="28">
        <f>IF(D15="","",COUNTIF($X$15:$X$44,"&gt;=79.5")-COUNTIF($X$15:$X$44,"&gt;=89.5"))</f>
        <v>4</v>
      </c>
      <c r="AB18" s="100">
        <f>IF(AA22="","",(AA18/$AA$22)*100)</f>
        <v>19.047619047619047</v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>
        <v>5</v>
      </c>
      <c r="H19" s="81" t="str">
        <f t="shared" si="1"/>
        <v>D</v>
      </c>
      <c r="I19" s="80">
        <v>5</v>
      </c>
      <c r="J19" s="81" t="str">
        <f t="shared" si="2"/>
        <v>D</v>
      </c>
      <c r="K19" s="80">
        <v>5</v>
      </c>
      <c r="L19" s="81" t="str">
        <f t="shared" si="3"/>
        <v>D</v>
      </c>
      <c r="M19" s="80">
        <v>6</v>
      </c>
      <c r="N19" s="81" t="str">
        <f t="shared" si="4"/>
        <v>D</v>
      </c>
      <c r="O19" s="80">
        <v>8</v>
      </c>
      <c r="P19" s="81" t="str">
        <f t="shared" si="5"/>
        <v>D</v>
      </c>
      <c r="Q19" s="80">
        <v>10</v>
      </c>
      <c r="R19" s="81" t="str">
        <f t="shared" si="6"/>
        <v>D</v>
      </c>
      <c r="S19" s="82">
        <v>20</v>
      </c>
      <c r="T19" s="81" t="str">
        <f t="shared" si="7"/>
        <v>D</v>
      </c>
      <c r="U19" s="80"/>
      <c r="V19" s="81" t="str">
        <f t="shared" si="8"/>
        <v/>
      </c>
      <c r="W19" s="51">
        <f t="shared" si="10"/>
        <v>59</v>
      </c>
      <c r="X19" s="52">
        <f t="shared" si="9"/>
        <v>98.333333333333329</v>
      </c>
      <c r="Y19" s="22"/>
      <c r="Z19" s="68" t="s">
        <v>24</v>
      </c>
      <c r="AA19" s="28">
        <f>IF(D15="","",COUNTIF($X$15:$X$44,"&gt;=69.5")-COUNTIF($X$15:$X$44,"&gt;=79.5"))</f>
        <v>3</v>
      </c>
      <c r="AB19" s="100">
        <f>IF(AA22="","",(AA19/$AA$22)*100)</f>
        <v>14.285714285714285</v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>
        <v>4</v>
      </c>
      <c r="H20" s="84" t="str">
        <f t="shared" si="1"/>
        <v>D</v>
      </c>
      <c r="I20" s="83">
        <v>4</v>
      </c>
      <c r="J20" s="84" t="str">
        <f t="shared" si="2"/>
        <v>D</v>
      </c>
      <c r="K20" s="83">
        <v>6</v>
      </c>
      <c r="L20" s="84" t="str">
        <f t="shared" si="3"/>
        <v>D</v>
      </c>
      <c r="M20" s="83">
        <v>5</v>
      </c>
      <c r="N20" s="84" t="str">
        <f t="shared" si="4"/>
        <v>D</v>
      </c>
      <c r="O20" s="83">
        <v>8</v>
      </c>
      <c r="P20" s="84" t="str">
        <f t="shared" si="5"/>
        <v>D</v>
      </c>
      <c r="Q20" s="83">
        <v>9</v>
      </c>
      <c r="R20" s="84" t="str">
        <f t="shared" si="6"/>
        <v>D</v>
      </c>
      <c r="S20" s="85">
        <v>19</v>
      </c>
      <c r="T20" s="84" t="str">
        <f t="shared" si="7"/>
        <v>D</v>
      </c>
      <c r="U20" s="83"/>
      <c r="V20" s="84" t="str">
        <f t="shared" si="8"/>
        <v/>
      </c>
      <c r="W20" s="54">
        <f t="shared" si="10"/>
        <v>55</v>
      </c>
      <c r="X20" s="56">
        <f t="shared" si="9"/>
        <v>91.666666666666657</v>
      </c>
      <c r="Y20" s="22"/>
      <c r="Z20" s="67" t="s">
        <v>22</v>
      </c>
      <c r="AA20" s="28">
        <f>IF(D15="","",COUNTIF($X$15:$X$44,"&gt;=59.5")-COUNTIF($X$15:$X$44,"&gt;=69.5"))</f>
        <v>0</v>
      </c>
      <c r="AB20" s="100">
        <f>IF(AA22="","",(AA20/$AA$22)*100)</f>
        <v>0</v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>
        <f>IF(AA22="","",(AA21/$AA$22)*100)</f>
        <v>0</v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>
        <v>3</v>
      </c>
      <c r="H22" s="75" t="str">
        <f t="shared" si="1"/>
        <v>ND</v>
      </c>
      <c r="I22" s="74">
        <v>5</v>
      </c>
      <c r="J22" s="75" t="str">
        <f t="shared" si="2"/>
        <v>D</v>
      </c>
      <c r="K22" s="74">
        <v>6</v>
      </c>
      <c r="L22" s="75" t="str">
        <f t="shared" si="3"/>
        <v>D</v>
      </c>
      <c r="M22" s="74">
        <v>6</v>
      </c>
      <c r="N22" s="75" t="str">
        <f t="shared" si="4"/>
        <v>D</v>
      </c>
      <c r="O22" s="74">
        <v>8</v>
      </c>
      <c r="P22" s="75" t="str">
        <f t="shared" si="5"/>
        <v>D</v>
      </c>
      <c r="Q22" s="74">
        <v>8</v>
      </c>
      <c r="R22" s="75" t="str">
        <f t="shared" si="6"/>
        <v>D</v>
      </c>
      <c r="S22" s="76">
        <v>19</v>
      </c>
      <c r="T22" s="75" t="str">
        <f t="shared" si="7"/>
        <v>D</v>
      </c>
      <c r="U22" s="74"/>
      <c r="V22" s="75" t="str">
        <f t="shared" si="8"/>
        <v/>
      </c>
      <c r="W22" s="47">
        <f t="shared" si="10"/>
        <v>55</v>
      </c>
      <c r="X22" s="48">
        <f t="shared" si="9"/>
        <v>91.666666666666657</v>
      </c>
      <c r="Y22" s="22"/>
      <c r="Z22" s="30" t="s">
        <v>3</v>
      </c>
      <c r="AA22" s="31">
        <f>IF(SUM(AA17:AA21)=0,"",SUM(AA17:AA21))</f>
        <v>21</v>
      </c>
      <c r="AB22" s="135">
        <f>IF(AA22="","",SUM(AB17:AC21))</f>
        <v>100</v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>
        <v>5</v>
      </c>
      <c r="H23" s="78" t="str">
        <f t="shared" si="1"/>
        <v>D</v>
      </c>
      <c r="I23" s="77">
        <v>5</v>
      </c>
      <c r="J23" s="78" t="str">
        <f t="shared" si="2"/>
        <v>D</v>
      </c>
      <c r="K23" s="77">
        <v>6</v>
      </c>
      <c r="L23" s="78" t="str">
        <f t="shared" si="3"/>
        <v>D</v>
      </c>
      <c r="M23" s="77">
        <v>6</v>
      </c>
      <c r="N23" s="78" t="str">
        <f t="shared" si="4"/>
        <v>D</v>
      </c>
      <c r="O23" s="77">
        <v>7</v>
      </c>
      <c r="P23" s="78" t="str">
        <f t="shared" si="5"/>
        <v>D</v>
      </c>
      <c r="Q23" s="77">
        <v>9</v>
      </c>
      <c r="R23" s="78" t="str">
        <f t="shared" si="6"/>
        <v>D</v>
      </c>
      <c r="S23" s="79">
        <v>16</v>
      </c>
      <c r="T23" s="78" t="str">
        <f t="shared" si="7"/>
        <v>D</v>
      </c>
      <c r="U23" s="77"/>
      <c r="V23" s="78" t="str">
        <f t="shared" si="8"/>
        <v/>
      </c>
      <c r="W23" s="49">
        <f t="shared" si="10"/>
        <v>54</v>
      </c>
      <c r="X23" s="94">
        <f t="shared" si="9"/>
        <v>90</v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>
        <v>5</v>
      </c>
      <c r="H24" s="87" t="str">
        <f t="shared" si="1"/>
        <v>D</v>
      </c>
      <c r="I24" s="86">
        <v>5</v>
      </c>
      <c r="J24" s="87" t="str">
        <f t="shared" si="2"/>
        <v>D</v>
      </c>
      <c r="K24" s="86">
        <v>6</v>
      </c>
      <c r="L24" s="87" t="str">
        <f t="shared" si="3"/>
        <v>D</v>
      </c>
      <c r="M24" s="86">
        <v>6</v>
      </c>
      <c r="N24" s="87" t="str">
        <f t="shared" si="4"/>
        <v>D</v>
      </c>
      <c r="O24" s="86">
        <v>8</v>
      </c>
      <c r="P24" s="87" t="str">
        <f t="shared" si="5"/>
        <v>D</v>
      </c>
      <c r="Q24" s="86">
        <v>10</v>
      </c>
      <c r="R24" s="87" t="str">
        <f t="shared" si="6"/>
        <v>D</v>
      </c>
      <c r="S24" s="88">
        <v>20</v>
      </c>
      <c r="T24" s="87" t="str">
        <f t="shared" si="7"/>
        <v>D</v>
      </c>
      <c r="U24" s="86"/>
      <c r="V24" s="87" t="str">
        <f t="shared" si="8"/>
        <v/>
      </c>
      <c r="W24" s="53">
        <f t="shared" si="10"/>
        <v>60</v>
      </c>
      <c r="X24" s="55">
        <f t="shared" si="9"/>
        <v>100</v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>
        <v>3</v>
      </c>
      <c r="H25" s="90" t="str">
        <f t="shared" si="1"/>
        <v>ND</v>
      </c>
      <c r="I25" s="89">
        <v>5</v>
      </c>
      <c r="J25" s="90" t="str">
        <f t="shared" si="2"/>
        <v>D</v>
      </c>
      <c r="K25" s="89">
        <v>6</v>
      </c>
      <c r="L25" s="90" t="str">
        <f t="shared" si="3"/>
        <v>D</v>
      </c>
      <c r="M25" s="89">
        <v>6</v>
      </c>
      <c r="N25" s="90" t="str">
        <f t="shared" si="4"/>
        <v>D</v>
      </c>
      <c r="O25" s="89">
        <v>8</v>
      </c>
      <c r="P25" s="90" t="str">
        <f t="shared" si="5"/>
        <v>D</v>
      </c>
      <c r="Q25" s="89">
        <v>10</v>
      </c>
      <c r="R25" s="90" t="str">
        <f t="shared" si="6"/>
        <v>D</v>
      </c>
      <c r="S25" s="91">
        <v>20</v>
      </c>
      <c r="T25" s="90" t="str">
        <f t="shared" si="7"/>
        <v>D</v>
      </c>
      <c r="U25" s="89"/>
      <c r="V25" s="90" t="str">
        <f t="shared" si="8"/>
        <v/>
      </c>
      <c r="W25" s="50">
        <f t="shared" si="10"/>
        <v>58</v>
      </c>
      <c r="X25" s="94">
        <f t="shared" si="9"/>
        <v>96.666666666666671</v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>
        <v>5</v>
      </c>
      <c r="H26" s="75" t="str">
        <f t="shared" si="1"/>
        <v>D</v>
      </c>
      <c r="I26" s="74">
        <v>4</v>
      </c>
      <c r="J26" s="75" t="str">
        <f t="shared" si="2"/>
        <v>D</v>
      </c>
      <c r="K26" s="74">
        <v>5</v>
      </c>
      <c r="L26" s="75" t="str">
        <f t="shared" si="3"/>
        <v>D</v>
      </c>
      <c r="M26" s="74">
        <v>4</v>
      </c>
      <c r="N26" s="75" t="str">
        <f t="shared" si="4"/>
        <v>D</v>
      </c>
      <c r="O26" s="74">
        <v>7</v>
      </c>
      <c r="P26" s="75" t="str">
        <f t="shared" si="5"/>
        <v>D</v>
      </c>
      <c r="Q26" s="74">
        <v>10</v>
      </c>
      <c r="R26" s="75" t="str">
        <f t="shared" si="6"/>
        <v>D</v>
      </c>
      <c r="S26" s="76">
        <v>17</v>
      </c>
      <c r="T26" s="75" t="str">
        <f t="shared" si="7"/>
        <v>D</v>
      </c>
      <c r="U26" s="74"/>
      <c r="V26" s="75" t="str">
        <f t="shared" si="8"/>
        <v/>
      </c>
      <c r="W26" s="47">
        <f t="shared" si="10"/>
        <v>52</v>
      </c>
      <c r="X26" s="48">
        <f t="shared" si="9"/>
        <v>86.666666666666671</v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>
        <v>4</v>
      </c>
      <c r="H27" s="78" t="str">
        <f t="shared" si="1"/>
        <v>D</v>
      </c>
      <c r="I27" s="77">
        <v>4</v>
      </c>
      <c r="J27" s="78" t="str">
        <f t="shared" si="2"/>
        <v>D</v>
      </c>
      <c r="K27" s="77">
        <v>6</v>
      </c>
      <c r="L27" s="78" t="str">
        <f t="shared" si="3"/>
        <v>D</v>
      </c>
      <c r="M27" s="77">
        <v>6</v>
      </c>
      <c r="N27" s="78" t="str">
        <f t="shared" si="4"/>
        <v>D</v>
      </c>
      <c r="O27" s="77">
        <v>7</v>
      </c>
      <c r="P27" s="78" t="str">
        <f t="shared" si="5"/>
        <v>D</v>
      </c>
      <c r="Q27" s="77">
        <v>10</v>
      </c>
      <c r="R27" s="78" t="str">
        <f t="shared" si="6"/>
        <v>D</v>
      </c>
      <c r="S27" s="79">
        <v>19</v>
      </c>
      <c r="T27" s="78" t="str">
        <f t="shared" si="7"/>
        <v>D</v>
      </c>
      <c r="U27" s="77"/>
      <c r="V27" s="78" t="str">
        <f t="shared" si="8"/>
        <v/>
      </c>
      <c r="W27" s="49">
        <f t="shared" si="10"/>
        <v>56</v>
      </c>
      <c r="X27" s="94">
        <f t="shared" si="9"/>
        <v>93.333333333333329</v>
      </c>
      <c r="Y27" s="22"/>
      <c r="Z27" s="32">
        <v>1</v>
      </c>
      <c r="AA27" s="33" t="str">
        <f ca="1">IF(G11="","",(H45/COUNTA($D$15:$F$44))*100)</f>
        <v/>
      </c>
      <c r="AB27" s="42">
        <v>5</v>
      </c>
      <c r="AC27" s="33" t="str">
        <f ca="1"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>
        <v>3</v>
      </c>
      <c r="H28" s="75" t="str">
        <f t="shared" si="1"/>
        <v>ND</v>
      </c>
      <c r="I28" s="74">
        <v>5</v>
      </c>
      <c r="J28" s="75" t="str">
        <f t="shared" si="2"/>
        <v>D</v>
      </c>
      <c r="K28" s="74">
        <v>4</v>
      </c>
      <c r="L28" s="75" t="str">
        <f t="shared" si="3"/>
        <v>D</v>
      </c>
      <c r="M28" s="74">
        <v>6</v>
      </c>
      <c r="N28" s="75" t="str">
        <f t="shared" si="4"/>
        <v>D</v>
      </c>
      <c r="O28" s="74">
        <v>8</v>
      </c>
      <c r="P28" s="75" t="str">
        <f t="shared" si="5"/>
        <v>D</v>
      </c>
      <c r="Q28" s="74">
        <v>7</v>
      </c>
      <c r="R28" s="75" t="str">
        <f t="shared" si="6"/>
        <v>D</v>
      </c>
      <c r="S28" s="76">
        <v>16</v>
      </c>
      <c r="T28" s="75" t="str">
        <f t="shared" si="7"/>
        <v>D</v>
      </c>
      <c r="U28" s="74"/>
      <c r="V28" s="75" t="str">
        <f t="shared" si="8"/>
        <v/>
      </c>
      <c r="W28" s="47">
        <f t="shared" si="10"/>
        <v>49</v>
      </c>
      <c r="X28" s="48">
        <f t="shared" si="9"/>
        <v>81.666666666666671</v>
      </c>
      <c r="Y28" s="22"/>
      <c r="Z28" s="34">
        <v>2</v>
      </c>
      <c r="AA28" s="35" t="str">
        <f ca="1">IF(I11="","",(J45/COUNTA($D$15:$F$44))*100)</f>
        <v/>
      </c>
      <c r="AB28" s="34">
        <v>6</v>
      </c>
      <c r="AC28" s="35" t="str">
        <f ca="1"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>
        <v>5</v>
      </c>
      <c r="H29" s="81" t="str">
        <f t="shared" si="1"/>
        <v>D</v>
      </c>
      <c r="I29" s="80">
        <v>4</v>
      </c>
      <c r="J29" s="81" t="str">
        <f t="shared" si="2"/>
        <v>D</v>
      </c>
      <c r="K29" s="80">
        <v>6</v>
      </c>
      <c r="L29" s="81" t="str">
        <f t="shared" si="3"/>
        <v>D</v>
      </c>
      <c r="M29" s="80">
        <v>6</v>
      </c>
      <c r="N29" s="81" t="str">
        <f t="shared" si="4"/>
        <v>D</v>
      </c>
      <c r="O29" s="80">
        <v>5</v>
      </c>
      <c r="P29" s="81" t="str">
        <f t="shared" si="5"/>
        <v>ND</v>
      </c>
      <c r="Q29" s="80">
        <v>7</v>
      </c>
      <c r="R29" s="81" t="str">
        <f t="shared" si="6"/>
        <v>D</v>
      </c>
      <c r="S29" s="82">
        <v>14</v>
      </c>
      <c r="T29" s="81" t="str">
        <f t="shared" si="7"/>
        <v>D</v>
      </c>
      <c r="U29" s="80"/>
      <c r="V29" s="81" t="str">
        <f t="shared" si="8"/>
        <v/>
      </c>
      <c r="W29" s="51">
        <f t="shared" si="10"/>
        <v>47</v>
      </c>
      <c r="X29" s="52">
        <f t="shared" si="9"/>
        <v>78.333333333333329</v>
      </c>
      <c r="Y29" s="22"/>
      <c r="Z29" s="34">
        <v>3</v>
      </c>
      <c r="AA29" s="35" t="str">
        <f ca="1">IF(K11="","",(L45/COUNTA($D$15:$F$44))*100)</f>
        <v/>
      </c>
      <c r="AB29" s="34">
        <v>7</v>
      </c>
      <c r="AC29" s="35" t="str">
        <f ca="1"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>
        <v>4</v>
      </c>
      <c r="H30" s="84" t="str">
        <f t="shared" si="1"/>
        <v>D</v>
      </c>
      <c r="I30" s="83">
        <v>5</v>
      </c>
      <c r="J30" s="84" t="str">
        <f t="shared" si="2"/>
        <v>D</v>
      </c>
      <c r="K30" s="83">
        <v>6</v>
      </c>
      <c r="L30" s="84" t="str">
        <f t="shared" si="3"/>
        <v>D</v>
      </c>
      <c r="M30" s="83">
        <v>6</v>
      </c>
      <c r="N30" s="84" t="str">
        <f t="shared" si="4"/>
        <v>D</v>
      </c>
      <c r="O30" s="83">
        <v>8</v>
      </c>
      <c r="P30" s="84" t="str">
        <f t="shared" si="5"/>
        <v>D</v>
      </c>
      <c r="Q30" s="83">
        <v>10</v>
      </c>
      <c r="R30" s="84" t="str">
        <f t="shared" si="6"/>
        <v>D</v>
      </c>
      <c r="S30" s="85">
        <v>20</v>
      </c>
      <c r="T30" s="84" t="str">
        <f t="shared" si="7"/>
        <v>D</v>
      </c>
      <c r="U30" s="83"/>
      <c r="V30" s="84" t="str">
        <f t="shared" si="8"/>
        <v/>
      </c>
      <c r="W30" s="54">
        <f t="shared" si="10"/>
        <v>59</v>
      </c>
      <c r="X30" s="56">
        <f t="shared" si="9"/>
        <v>98.333333333333329</v>
      </c>
      <c r="Y30" s="22"/>
      <c r="Z30" s="36">
        <v>4</v>
      </c>
      <c r="AA30" s="37" t="str">
        <f ca="1"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>
        <v>3</v>
      </c>
      <c r="H31" s="78" t="str">
        <f t="shared" si="1"/>
        <v>ND</v>
      </c>
      <c r="I31" s="77">
        <v>5</v>
      </c>
      <c r="J31" s="78" t="str">
        <f t="shared" si="2"/>
        <v>D</v>
      </c>
      <c r="K31" s="77">
        <v>6</v>
      </c>
      <c r="L31" s="78" t="str">
        <f t="shared" si="3"/>
        <v>D</v>
      </c>
      <c r="M31" s="77">
        <v>6</v>
      </c>
      <c r="N31" s="78" t="str">
        <f t="shared" si="4"/>
        <v>D</v>
      </c>
      <c r="O31" s="77">
        <v>8</v>
      </c>
      <c r="P31" s="78" t="str">
        <f t="shared" si="5"/>
        <v>D</v>
      </c>
      <c r="Q31" s="77">
        <v>10</v>
      </c>
      <c r="R31" s="78" t="str">
        <f t="shared" si="6"/>
        <v>D</v>
      </c>
      <c r="S31" s="79">
        <v>20</v>
      </c>
      <c r="T31" s="78" t="str">
        <f t="shared" si="7"/>
        <v>D</v>
      </c>
      <c r="U31" s="77"/>
      <c r="V31" s="78" t="str">
        <f t="shared" si="8"/>
        <v/>
      </c>
      <c r="W31" s="49">
        <f t="shared" si="10"/>
        <v>58</v>
      </c>
      <c r="X31" s="94">
        <f t="shared" si="9"/>
        <v>96.666666666666671</v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>
        <v>5</v>
      </c>
      <c r="H32" s="75" t="str">
        <f t="shared" si="1"/>
        <v>D</v>
      </c>
      <c r="I32" s="74">
        <v>5</v>
      </c>
      <c r="J32" s="75" t="str">
        <f t="shared" si="2"/>
        <v>D</v>
      </c>
      <c r="K32" s="74">
        <v>6</v>
      </c>
      <c r="L32" s="75" t="str">
        <f t="shared" si="3"/>
        <v>D</v>
      </c>
      <c r="M32" s="74">
        <v>6</v>
      </c>
      <c r="N32" s="75" t="str">
        <f t="shared" si="4"/>
        <v>D</v>
      </c>
      <c r="O32" s="74">
        <v>8</v>
      </c>
      <c r="P32" s="75" t="str">
        <f t="shared" si="5"/>
        <v>D</v>
      </c>
      <c r="Q32" s="74">
        <v>10</v>
      </c>
      <c r="R32" s="75" t="str">
        <f t="shared" si="6"/>
        <v>D</v>
      </c>
      <c r="S32" s="76">
        <v>19</v>
      </c>
      <c r="T32" s="75" t="str">
        <f t="shared" si="7"/>
        <v>D</v>
      </c>
      <c r="U32" s="74"/>
      <c r="V32" s="75" t="str">
        <f t="shared" si="8"/>
        <v/>
      </c>
      <c r="W32" s="47">
        <f t="shared" si="10"/>
        <v>59</v>
      </c>
      <c r="X32" s="48">
        <f t="shared" si="9"/>
        <v>98.333333333333329</v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>
        <v>3</v>
      </c>
      <c r="H33" s="78" t="str">
        <f t="shared" si="1"/>
        <v>ND</v>
      </c>
      <c r="I33" s="77">
        <v>4</v>
      </c>
      <c r="J33" s="78" t="str">
        <f t="shared" si="2"/>
        <v>D</v>
      </c>
      <c r="K33" s="77">
        <v>5</v>
      </c>
      <c r="L33" s="78" t="str">
        <f t="shared" si="3"/>
        <v>D</v>
      </c>
      <c r="M33" s="77">
        <v>5</v>
      </c>
      <c r="N33" s="78" t="str">
        <f t="shared" si="4"/>
        <v>D</v>
      </c>
      <c r="O33" s="77">
        <v>8</v>
      </c>
      <c r="P33" s="78" t="str">
        <f t="shared" si="5"/>
        <v>D</v>
      </c>
      <c r="Q33" s="77">
        <v>9</v>
      </c>
      <c r="R33" s="78" t="str">
        <f t="shared" si="6"/>
        <v>D</v>
      </c>
      <c r="S33" s="79">
        <v>18</v>
      </c>
      <c r="T33" s="78" t="str">
        <f t="shared" si="7"/>
        <v>D</v>
      </c>
      <c r="U33" s="77"/>
      <c r="V33" s="78" t="str">
        <f t="shared" si="8"/>
        <v/>
      </c>
      <c r="W33" s="49">
        <f t="shared" si="10"/>
        <v>52</v>
      </c>
      <c r="X33" s="94">
        <f t="shared" si="9"/>
        <v>86.666666666666671</v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>
        <v>5</v>
      </c>
      <c r="H34" s="87" t="str">
        <f t="shared" si="1"/>
        <v>D</v>
      </c>
      <c r="I34" s="86">
        <v>5</v>
      </c>
      <c r="J34" s="87" t="str">
        <f t="shared" si="2"/>
        <v>D</v>
      </c>
      <c r="K34" s="86">
        <v>5</v>
      </c>
      <c r="L34" s="87" t="str">
        <f t="shared" si="3"/>
        <v>D</v>
      </c>
      <c r="M34" s="86">
        <v>5</v>
      </c>
      <c r="N34" s="87" t="str">
        <f t="shared" si="4"/>
        <v>D</v>
      </c>
      <c r="O34" s="86">
        <v>6</v>
      </c>
      <c r="P34" s="87" t="str">
        <f t="shared" si="5"/>
        <v>D</v>
      </c>
      <c r="Q34" s="86">
        <v>8</v>
      </c>
      <c r="R34" s="87" t="str">
        <f t="shared" si="6"/>
        <v>D</v>
      </c>
      <c r="S34" s="88">
        <v>17</v>
      </c>
      <c r="T34" s="87" t="str">
        <f t="shared" si="7"/>
        <v>D</v>
      </c>
      <c r="U34" s="86"/>
      <c r="V34" s="87" t="str">
        <f t="shared" si="8"/>
        <v/>
      </c>
      <c r="W34" s="53">
        <f t="shared" si="10"/>
        <v>51</v>
      </c>
      <c r="X34" s="55">
        <f t="shared" si="9"/>
        <v>85</v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>
        <v>5</v>
      </c>
      <c r="H35" s="90" t="str">
        <f t="shared" si="1"/>
        <v>D</v>
      </c>
      <c r="I35" s="89">
        <v>5</v>
      </c>
      <c r="J35" s="90" t="str">
        <f t="shared" si="2"/>
        <v>D</v>
      </c>
      <c r="K35" s="89">
        <v>6</v>
      </c>
      <c r="L35" s="90" t="str">
        <f t="shared" si="3"/>
        <v>D</v>
      </c>
      <c r="M35" s="89">
        <v>6</v>
      </c>
      <c r="N35" s="90" t="str">
        <f t="shared" si="4"/>
        <v>D</v>
      </c>
      <c r="O35" s="89">
        <v>8</v>
      </c>
      <c r="P35" s="90" t="str">
        <f t="shared" si="5"/>
        <v>D</v>
      </c>
      <c r="Q35" s="89">
        <v>10</v>
      </c>
      <c r="R35" s="90" t="str">
        <f t="shared" si="6"/>
        <v>D</v>
      </c>
      <c r="S35" s="91">
        <v>19</v>
      </c>
      <c r="T35" s="90" t="str">
        <f t="shared" si="7"/>
        <v>D</v>
      </c>
      <c r="U35" s="89"/>
      <c r="V35" s="90" t="str">
        <f t="shared" si="8"/>
        <v/>
      </c>
      <c r="W35" s="50">
        <f t="shared" si="10"/>
        <v>59</v>
      </c>
      <c r="X35" s="94">
        <f t="shared" si="9"/>
        <v>98.333333333333329</v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>
        <v>3</v>
      </c>
      <c r="H36" s="75" t="str">
        <f t="shared" si="1"/>
        <v>ND</v>
      </c>
      <c r="I36" s="74">
        <v>5</v>
      </c>
      <c r="J36" s="75" t="str">
        <f t="shared" si="2"/>
        <v>D</v>
      </c>
      <c r="K36" s="74">
        <v>4</v>
      </c>
      <c r="L36" s="75" t="str">
        <f t="shared" si="3"/>
        <v>D</v>
      </c>
      <c r="M36" s="74">
        <v>4</v>
      </c>
      <c r="N36" s="75" t="str">
        <f t="shared" si="4"/>
        <v>D</v>
      </c>
      <c r="O36" s="74">
        <v>6</v>
      </c>
      <c r="P36" s="75" t="str">
        <f t="shared" si="5"/>
        <v>D</v>
      </c>
      <c r="Q36" s="74">
        <v>8</v>
      </c>
      <c r="R36" s="75" t="str">
        <f t="shared" si="6"/>
        <v>D</v>
      </c>
      <c r="S36" s="76">
        <v>15</v>
      </c>
      <c r="T36" s="75" t="str">
        <f t="shared" si="7"/>
        <v>D</v>
      </c>
      <c r="U36" s="74"/>
      <c r="V36" s="75" t="str">
        <f t="shared" si="8"/>
        <v/>
      </c>
      <c r="W36" s="47">
        <f t="shared" si="10"/>
        <v>45</v>
      </c>
      <c r="X36" s="48">
        <f t="shared" si="9"/>
        <v>75</v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>
        <f>IF(G11="","",COUNTIF(H15:H44,"D"))</f>
        <v>15</v>
      </c>
      <c r="I45" s="96" t="s">
        <v>27</v>
      </c>
      <c r="J45" s="96">
        <f>IF(I11="","",COUNTIF(J15:J44,"D"))</f>
        <v>21</v>
      </c>
      <c r="K45" s="96" t="s">
        <v>27</v>
      </c>
      <c r="L45" s="96">
        <f>IF(K11="","",COUNTIF(L15:L44,"D"))</f>
        <v>21</v>
      </c>
      <c r="M45" s="96" t="s">
        <v>27</v>
      </c>
      <c r="N45" s="96">
        <f t="shared" ref="N45:V45" si="11">IF(M11="","",COUNTIF(N15:N44,"D"))</f>
        <v>21</v>
      </c>
      <c r="O45" s="96" t="s">
        <v>27</v>
      </c>
      <c r="P45" s="96">
        <f t="shared" si="11"/>
        <v>20</v>
      </c>
      <c r="Q45" s="96" t="s">
        <v>27</v>
      </c>
      <c r="R45" s="96">
        <f t="shared" si="11"/>
        <v>21</v>
      </c>
      <c r="S45" s="96" t="s">
        <v>27</v>
      </c>
      <c r="T45" s="96">
        <f t="shared" si="11"/>
        <v>21</v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>
        <f>IF(G11="","",COUNTIF(H15:H44,"ND"))</f>
        <v>6</v>
      </c>
      <c r="I46" s="96" t="s">
        <v>28</v>
      </c>
      <c r="J46" s="96">
        <f>IF(I11="","",COUNTIF(J15:J44,"ND"))</f>
        <v>0</v>
      </c>
      <c r="K46" s="96" t="s">
        <v>28</v>
      </c>
      <c r="L46" s="96">
        <f>IF(K11="","",COUNTIF(L15:L44,"ND"))</f>
        <v>0</v>
      </c>
      <c r="M46" s="96" t="s">
        <v>28</v>
      </c>
      <c r="N46" s="96">
        <f t="shared" ref="N46:V46" si="12">IF(M11="","",COUNTIF(N15:N44,"ND"))</f>
        <v>0</v>
      </c>
      <c r="O46" s="96" t="s">
        <v>28</v>
      </c>
      <c r="P46" s="96">
        <f t="shared" si="12"/>
        <v>1</v>
      </c>
      <c r="Q46" s="96" t="s">
        <v>28</v>
      </c>
      <c r="R46" s="96">
        <f t="shared" si="12"/>
        <v>0</v>
      </c>
      <c r="S46" s="96" t="s">
        <v>28</v>
      </c>
      <c r="T46" s="96">
        <f t="shared" si="12"/>
        <v>0</v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25" priority="1" stopIfTrue="1" operator="equal">
      <formula>"ND"</formula>
    </cfRule>
    <cfRule type="cellIs" dxfId="24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abSelected="1" topLeftCell="C7" zoomScaleSheetLayoutView="100" workbookViewId="0">
      <selection activeCell="Q11" sqref="Q11:R11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2" t="s">
        <v>83</v>
      </c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>
        <v>55</v>
      </c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 t="s">
        <v>97</v>
      </c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157" t="s">
        <v>77</v>
      </c>
      <c r="H11" s="98"/>
      <c r="I11" s="157" t="s">
        <v>78</v>
      </c>
      <c r="J11" s="98"/>
      <c r="K11" s="157" t="s">
        <v>79</v>
      </c>
      <c r="L11" s="98"/>
      <c r="M11" s="157" t="s">
        <v>80</v>
      </c>
      <c r="N11" s="98"/>
      <c r="O11" s="157" t="s">
        <v>81</v>
      </c>
      <c r="P11" s="98"/>
      <c r="Q11" s="157" t="s">
        <v>82</v>
      </c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>
        <v>6</v>
      </c>
      <c r="I12" s="64" t="s">
        <v>25</v>
      </c>
      <c r="J12" s="71">
        <v>5</v>
      </c>
      <c r="K12" s="64" t="s">
        <v>25</v>
      </c>
      <c r="L12" s="71">
        <v>4</v>
      </c>
      <c r="M12" s="64" t="s">
        <v>25</v>
      </c>
      <c r="N12" s="71">
        <v>20</v>
      </c>
      <c r="O12" s="64" t="s">
        <v>25</v>
      </c>
      <c r="P12" s="71">
        <v>10</v>
      </c>
      <c r="Q12" s="64" t="s">
        <v>25</v>
      </c>
      <c r="R12" s="71">
        <v>10</v>
      </c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>
        <f>IF(H12="","",ROUND(H12*0.7,0))</f>
        <v>4</v>
      </c>
      <c r="I13" s="70" t="s">
        <v>14</v>
      </c>
      <c r="J13" s="70">
        <f>IF(J12="","",ROUND(J12*0.7,0))</f>
        <v>4</v>
      </c>
      <c r="K13" s="70" t="s">
        <v>14</v>
      </c>
      <c r="L13" s="70">
        <f>IF(L12="","",ROUND(L12*0.7,0))</f>
        <v>3</v>
      </c>
      <c r="M13" s="70" t="s">
        <v>14</v>
      </c>
      <c r="N13" s="70">
        <f>IF(N12="","",ROUND(N12*0.7,0))</f>
        <v>14</v>
      </c>
      <c r="O13" s="70" t="s">
        <v>14</v>
      </c>
      <c r="P13" s="70">
        <f>IF(P12="","",ROUND(P12*0.7,0))</f>
        <v>7</v>
      </c>
      <c r="Q13" s="70" t="s">
        <v>14</v>
      </c>
      <c r="R13" s="70">
        <f>IF(R12="","",ROUND(R12*0.7,0))</f>
        <v>7</v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>
        <v>6</v>
      </c>
      <c r="H15" s="73" t="str">
        <f>IF(G15="","",IF(G15&gt;=$H$13,"D","ND"))</f>
        <v>D</v>
      </c>
      <c r="I15" s="72">
        <v>5</v>
      </c>
      <c r="J15" s="73" t="str">
        <f>IF(I15="","",IF(I15&gt;=$J$13,"D","ND"))</f>
        <v>D</v>
      </c>
      <c r="K15" s="72">
        <v>4</v>
      </c>
      <c r="L15" s="73" t="str">
        <f>IF(K15="","",IF(K15&gt;=$L$13,"D","ND"))</f>
        <v>D</v>
      </c>
      <c r="M15" s="72">
        <v>18</v>
      </c>
      <c r="N15" s="73" t="str">
        <f>IF(M15="","",IF(M15&gt;=$N$13,"D","ND"))</f>
        <v>D</v>
      </c>
      <c r="O15" s="72">
        <v>10</v>
      </c>
      <c r="P15" s="73" t="str">
        <f>IF(O15="","",IF(O15&gt;=$P$13,"D","ND"))</f>
        <v>D</v>
      </c>
      <c r="Q15" s="72">
        <v>9</v>
      </c>
      <c r="R15" s="73" t="str">
        <f>IF(Q15="","",IF(Q15&gt;=$R$13,"D","ND"))</f>
        <v>D</v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>
        <f>IF(AND(G15="",H15="")=TRUE,"",SUM(G15:V15))</f>
        <v>52</v>
      </c>
      <c r="X15" s="57">
        <f>IF(W15="","",(W15/(SUM($H$12,$J$12,$L$12,$N$12,$P$12,$R$12,$T$12,$V$12))*100))</f>
        <v>94.545454545454547</v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>
        <v>5</v>
      </c>
      <c r="H16" s="75" t="str">
        <f t="shared" ref="H16:H44" si="1">IF(G16="","",IF(G16&gt;=$H$13,"D","ND"))</f>
        <v>D</v>
      </c>
      <c r="I16" s="74">
        <v>4</v>
      </c>
      <c r="J16" s="75" t="str">
        <f t="shared" ref="J16:J44" si="2">IF(I16="","",IF(I16&gt;=$J$13,"D","ND"))</f>
        <v>D</v>
      </c>
      <c r="K16" s="74">
        <v>4</v>
      </c>
      <c r="L16" s="75" t="str">
        <f t="shared" ref="L16:L44" si="3">IF(K16="","",IF(K16&gt;=$L$13,"D","ND"))</f>
        <v>D</v>
      </c>
      <c r="M16" s="74">
        <v>19</v>
      </c>
      <c r="N16" s="75" t="str">
        <f t="shared" ref="N16:N44" si="4">IF(M16="","",IF(M16&gt;=$N$13,"D","ND"))</f>
        <v>D</v>
      </c>
      <c r="O16" s="74">
        <v>10</v>
      </c>
      <c r="P16" s="75" t="str">
        <f t="shared" ref="P16:P44" si="5">IF(O16="","",IF(O16&gt;=$P$13,"D","ND"))</f>
        <v>D</v>
      </c>
      <c r="Q16" s="74">
        <v>9</v>
      </c>
      <c r="R16" s="75" t="str">
        <f t="shared" ref="R16:R44" si="6">IF(Q16="","",IF(Q16&gt;=$R$13,"D","ND"))</f>
        <v>D</v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>
        <f>IF(AND(G16="",H16="")=TRUE,"",SUM(G16:V16))</f>
        <v>51</v>
      </c>
      <c r="X16" s="48">
        <f t="shared" ref="X16:X44" si="9">IF(W16="","",(W16/(SUM($H$12,$J$12,$L$12,$N$12,$P$12,$R$12,$T$12,$V$12))*100))</f>
        <v>92.72727272727272</v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>
        <v>5</v>
      </c>
      <c r="H17" s="78" t="str">
        <f t="shared" si="1"/>
        <v>D</v>
      </c>
      <c r="I17" s="77">
        <v>4</v>
      </c>
      <c r="J17" s="78" t="str">
        <f t="shared" si="2"/>
        <v>D</v>
      </c>
      <c r="K17" s="77">
        <v>3</v>
      </c>
      <c r="L17" s="78" t="str">
        <f t="shared" si="3"/>
        <v>D</v>
      </c>
      <c r="M17" s="77">
        <v>19</v>
      </c>
      <c r="N17" s="78" t="str">
        <f t="shared" si="4"/>
        <v>D</v>
      </c>
      <c r="O17" s="77">
        <v>8</v>
      </c>
      <c r="P17" s="78" t="str">
        <f t="shared" si="5"/>
        <v>D</v>
      </c>
      <c r="Q17" s="77">
        <v>9</v>
      </c>
      <c r="R17" s="78" t="str">
        <f t="shared" si="6"/>
        <v>D</v>
      </c>
      <c r="S17" s="79"/>
      <c r="T17" s="78" t="str">
        <f t="shared" si="7"/>
        <v/>
      </c>
      <c r="U17" s="77"/>
      <c r="V17" s="78" t="str">
        <f t="shared" si="8"/>
        <v/>
      </c>
      <c r="W17" s="49">
        <f t="shared" ref="W17:W44" si="10">IF(AND(G17="",H17="")=TRUE,"",SUM(G17:V17))</f>
        <v>48</v>
      </c>
      <c r="X17" s="94">
        <f t="shared" si="9"/>
        <v>87.272727272727266</v>
      </c>
      <c r="Y17" s="22"/>
      <c r="Z17" s="66" t="s">
        <v>20</v>
      </c>
      <c r="AA17" s="27">
        <f>IF(D15="","",COUNTIF($X$15:$X$44,"&gt;=89.5"))</f>
        <v>12</v>
      </c>
      <c r="AB17" s="174">
        <f>IF(AA22="","",(AA17/$AA$22)*100)</f>
        <v>60</v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>
        <v>6</v>
      </c>
      <c r="H18" s="75" t="str">
        <f t="shared" si="1"/>
        <v>D</v>
      </c>
      <c r="I18" s="74">
        <v>5</v>
      </c>
      <c r="J18" s="75" t="str">
        <f t="shared" si="2"/>
        <v>D</v>
      </c>
      <c r="K18" s="74">
        <v>4</v>
      </c>
      <c r="L18" s="75" t="str">
        <f t="shared" si="3"/>
        <v>D</v>
      </c>
      <c r="M18" s="74">
        <v>20</v>
      </c>
      <c r="N18" s="75" t="str">
        <f t="shared" si="4"/>
        <v>D</v>
      </c>
      <c r="O18" s="74">
        <v>10</v>
      </c>
      <c r="P18" s="75" t="str">
        <f t="shared" si="5"/>
        <v>D</v>
      </c>
      <c r="Q18" s="74">
        <v>10</v>
      </c>
      <c r="R18" s="75" t="str">
        <f t="shared" si="6"/>
        <v>D</v>
      </c>
      <c r="S18" s="76"/>
      <c r="T18" s="75" t="str">
        <f t="shared" si="7"/>
        <v/>
      </c>
      <c r="U18" s="74"/>
      <c r="V18" s="75" t="str">
        <f t="shared" si="8"/>
        <v/>
      </c>
      <c r="W18" s="47">
        <f t="shared" si="10"/>
        <v>55</v>
      </c>
      <c r="X18" s="48">
        <f t="shared" si="9"/>
        <v>100</v>
      </c>
      <c r="Y18" s="22"/>
      <c r="Z18" s="67" t="s">
        <v>21</v>
      </c>
      <c r="AA18" s="28">
        <f>IF(D15="","",COUNTIF($X$15:$X$44,"&gt;=79.5")-COUNTIF($X$15:$X$44,"&gt;=89.5"))</f>
        <v>7</v>
      </c>
      <c r="AB18" s="100">
        <f>IF(AA22="","",(AA18/$AA$22)*100)</f>
        <v>35</v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>
        <v>6</v>
      </c>
      <c r="H19" s="81" t="str">
        <f t="shared" si="1"/>
        <v>D</v>
      </c>
      <c r="I19" s="80">
        <v>4</v>
      </c>
      <c r="J19" s="81" t="str">
        <f t="shared" si="2"/>
        <v>D</v>
      </c>
      <c r="K19" s="80">
        <v>4</v>
      </c>
      <c r="L19" s="81" t="str">
        <f t="shared" si="3"/>
        <v>D</v>
      </c>
      <c r="M19" s="80">
        <v>18</v>
      </c>
      <c r="N19" s="81" t="str">
        <f t="shared" si="4"/>
        <v>D</v>
      </c>
      <c r="O19" s="80">
        <v>9</v>
      </c>
      <c r="P19" s="81" t="str">
        <f t="shared" si="5"/>
        <v>D</v>
      </c>
      <c r="Q19" s="80">
        <v>9</v>
      </c>
      <c r="R19" s="81" t="str">
        <f t="shared" si="6"/>
        <v>D</v>
      </c>
      <c r="S19" s="82"/>
      <c r="T19" s="81" t="str">
        <f t="shared" si="7"/>
        <v/>
      </c>
      <c r="U19" s="80"/>
      <c r="V19" s="81" t="str">
        <f t="shared" si="8"/>
        <v/>
      </c>
      <c r="W19" s="51">
        <f t="shared" si="10"/>
        <v>50</v>
      </c>
      <c r="X19" s="52">
        <f t="shared" si="9"/>
        <v>90.909090909090907</v>
      </c>
      <c r="Y19" s="22"/>
      <c r="Z19" s="68" t="s">
        <v>24</v>
      </c>
      <c r="AA19" s="28">
        <f>IF(D15="","",COUNTIF($X$15:$X$44,"&gt;=69.5")-COUNTIF($X$15:$X$44,"&gt;=79.5"))</f>
        <v>0</v>
      </c>
      <c r="AB19" s="100">
        <f>IF(AA22="","",(AA19/$AA$22)*100)</f>
        <v>0</v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1</v>
      </c>
      <c r="AB20" s="100">
        <f>IF(AA22="","",(AA20/$AA$22)*100)</f>
        <v>5</v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>
        <f>IF(AA22="","",(AA21/$AA$22)*100)</f>
        <v>0</v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>
        <v>5</v>
      </c>
      <c r="H22" s="75" t="str">
        <f t="shared" si="1"/>
        <v>D</v>
      </c>
      <c r="I22" s="74">
        <v>5</v>
      </c>
      <c r="J22" s="75" t="str">
        <f t="shared" si="2"/>
        <v>D</v>
      </c>
      <c r="K22" s="74">
        <v>4</v>
      </c>
      <c r="L22" s="75" t="str">
        <f t="shared" si="3"/>
        <v>D</v>
      </c>
      <c r="M22" s="74">
        <v>17</v>
      </c>
      <c r="N22" s="75" t="str">
        <f t="shared" si="4"/>
        <v>D</v>
      </c>
      <c r="O22" s="74">
        <v>10</v>
      </c>
      <c r="P22" s="75" t="str">
        <f t="shared" si="5"/>
        <v>D</v>
      </c>
      <c r="Q22" s="74">
        <v>9</v>
      </c>
      <c r="R22" s="75" t="str">
        <f t="shared" si="6"/>
        <v>D</v>
      </c>
      <c r="S22" s="76"/>
      <c r="T22" s="75" t="str">
        <f t="shared" si="7"/>
        <v/>
      </c>
      <c r="U22" s="74"/>
      <c r="V22" s="75" t="str">
        <f t="shared" si="8"/>
        <v/>
      </c>
      <c r="W22" s="47">
        <f t="shared" si="10"/>
        <v>50</v>
      </c>
      <c r="X22" s="48">
        <f t="shared" si="9"/>
        <v>90.909090909090907</v>
      </c>
      <c r="Y22" s="22"/>
      <c r="Z22" s="30" t="s">
        <v>3</v>
      </c>
      <c r="AA22" s="31">
        <f>IF(SUM(AA17:AA21)=0,"",SUM(AA17:AA21))</f>
        <v>20</v>
      </c>
      <c r="AB22" s="135">
        <f>IF(AA22="","",SUM(AB17:AC21))</f>
        <v>100</v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>
        <v>5</v>
      </c>
      <c r="H23" s="78" t="str">
        <f t="shared" si="1"/>
        <v>D</v>
      </c>
      <c r="I23" s="77">
        <v>5</v>
      </c>
      <c r="J23" s="78" t="str">
        <f t="shared" si="2"/>
        <v>D</v>
      </c>
      <c r="K23" s="77">
        <v>4</v>
      </c>
      <c r="L23" s="78" t="str">
        <f t="shared" si="3"/>
        <v>D</v>
      </c>
      <c r="M23" s="77">
        <v>16</v>
      </c>
      <c r="N23" s="78" t="str">
        <f t="shared" si="4"/>
        <v>D</v>
      </c>
      <c r="O23" s="77">
        <v>9</v>
      </c>
      <c r="P23" s="78" t="str">
        <f t="shared" si="5"/>
        <v>D</v>
      </c>
      <c r="Q23" s="77">
        <v>10</v>
      </c>
      <c r="R23" s="78" t="str">
        <f t="shared" si="6"/>
        <v>D</v>
      </c>
      <c r="S23" s="79"/>
      <c r="T23" s="78" t="str">
        <f t="shared" si="7"/>
        <v/>
      </c>
      <c r="U23" s="77"/>
      <c r="V23" s="78" t="str">
        <f t="shared" si="8"/>
        <v/>
      </c>
      <c r="W23" s="49">
        <f t="shared" si="10"/>
        <v>49</v>
      </c>
      <c r="X23" s="94">
        <f t="shared" si="9"/>
        <v>89.090909090909093</v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>
        <v>3</v>
      </c>
      <c r="H24" s="87" t="str">
        <f t="shared" si="1"/>
        <v>ND</v>
      </c>
      <c r="I24" s="86">
        <v>4</v>
      </c>
      <c r="J24" s="87" t="str">
        <f t="shared" si="2"/>
        <v>D</v>
      </c>
      <c r="K24" s="86">
        <v>3</v>
      </c>
      <c r="L24" s="87" t="str">
        <f t="shared" si="3"/>
        <v>D</v>
      </c>
      <c r="M24" s="86">
        <v>19</v>
      </c>
      <c r="N24" s="87" t="str">
        <f t="shared" si="4"/>
        <v>D</v>
      </c>
      <c r="O24" s="86">
        <v>8</v>
      </c>
      <c r="P24" s="87" t="str">
        <f t="shared" si="5"/>
        <v>D</v>
      </c>
      <c r="Q24" s="86">
        <v>8</v>
      </c>
      <c r="R24" s="87" t="str">
        <f t="shared" si="6"/>
        <v>D</v>
      </c>
      <c r="S24" s="88"/>
      <c r="T24" s="87" t="str">
        <f t="shared" si="7"/>
        <v/>
      </c>
      <c r="U24" s="86"/>
      <c r="V24" s="87" t="str">
        <f t="shared" si="8"/>
        <v/>
      </c>
      <c r="W24" s="53">
        <f t="shared" si="10"/>
        <v>45</v>
      </c>
      <c r="X24" s="55">
        <f t="shared" si="9"/>
        <v>81.818181818181827</v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>
        <v>6</v>
      </c>
      <c r="H25" s="90" t="str">
        <f t="shared" si="1"/>
        <v>D</v>
      </c>
      <c r="I25" s="89">
        <v>5</v>
      </c>
      <c r="J25" s="90" t="str">
        <f t="shared" si="2"/>
        <v>D</v>
      </c>
      <c r="K25" s="89">
        <v>4</v>
      </c>
      <c r="L25" s="90" t="str">
        <f t="shared" si="3"/>
        <v>D</v>
      </c>
      <c r="M25" s="89">
        <v>16</v>
      </c>
      <c r="N25" s="90" t="str">
        <f t="shared" si="4"/>
        <v>D</v>
      </c>
      <c r="O25" s="89">
        <v>10</v>
      </c>
      <c r="P25" s="90" t="str">
        <f t="shared" si="5"/>
        <v>D</v>
      </c>
      <c r="Q25" s="89">
        <v>10</v>
      </c>
      <c r="R25" s="90" t="str">
        <f t="shared" si="6"/>
        <v>D</v>
      </c>
      <c r="S25" s="91"/>
      <c r="T25" s="90" t="str">
        <f t="shared" si="7"/>
        <v/>
      </c>
      <c r="U25" s="89"/>
      <c r="V25" s="90" t="str">
        <f t="shared" si="8"/>
        <v/>
      </c>
      <c r="W25" s="50">
        <f t="shared" si="10"/>
        <v>51</v>
      </c>
      <c r="X25" s="94">
        <f t="shared" si="9"/>
        <v>92.72727272727272</v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>
        <v>6</v>
      </c>
      <c r="H26" s="75" t="str">
        <f t="shared" si="1"/>
        <v>D</v>
      </c>
      <c r="I26" s="74">
        <v>4</v>
      </c>
      <c r="J26" s="75" t="str">
        <f t="shared" si="2"/>
        <v>D</v>
      </c>
      <c r="K26" s="74">
        <v>4</v>
      </c>
      <c r="L26" s="75" t="str">
        <f t="shared" si="3"/>
        <v>D</v>
      </c>
      <c r="M26" s="74">
        <v>15</v>
      </c>
      <c r="N26" s="75" t="str">
        <f t="shared" si="4"/>
        <v>D</v>
      </c>
      <c r="O26" s="74">
        <v>7</v>
      </c>
      <c r="P26" s="75" t="str">
        <f t="shared" si="5"/>
        <v>D</v>
      </c>
      <c r="Q26" s="74">
        <v>9</v>
      </c>
      <c r="R26" s="75" t="str">
        <f t="shared" si="6"/>
        <v>D</v>
      </c>
      <c r="S26" s="76"/>
      <c r="T26" s="75" t="str">
        <f t="shared" si="7"/>
        <v/>
      </c>
      <c r="U26" s="74"/>
      <c r="V26" s="75" t="str">
        <f t="shared" si="8"/>
        <v/>
      </c>
      <c r="W26" s="47">
        <f t="shared" si="10"/>
        <v>45</v>
      </c>
      <c r="X26" s="48">
        <f t="shared" si="9"/>
        <v>81.818181818181827</v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>
        <v>6</v>
      </c>
      <c r="H27" s="78" t="str">
        <f t="shared" si="1"/>
        <v>D</v>
      </c>
      <c r="I27" s="77">
        <v>5</v>
      </c>
      <c r="J27" s="78" t="str">
        <f t="shared" si="2"/>
        <v>D</v>
      </c>
      <c r="K27" s="77">
        <v>4</v>
      </c>
      <c r="L27" s="78" t="str">
        <f t="shared" si="3"/>
        <v>D</v>
      </c>
      <c r="M27" s="77">
        <v>18</v>
      </c>
      <c r="N27" s="78" t="str">
        <f t="shared" si="4"/>
        <v>D</v>
      </c>
      <c r="O27" s="77">
        <v>10</v>
      </c>
      <c r="P27" s="78" t="str">
        <f t="shared" si="5"/>
        <v>D</v>
      </c>
      <c r="Q27" s="77">
        <v>10</v>
      </c>
      <c r="R27" s="78" t="str">
        <f t="shared" si="6"/>
        <v>D</v>
      </c>
      <c r="S27" s="79"/>
      <c r="T27" s="78" t="str">
        <f t="shared" si="7"/>
        <v/>
      </c>
      <c r="U27" s="77"/>
      <c r="V27" s="78" t="str">
        <f t="shared" si="8"/>
        <v/>
      </c>
      <c r="W27" s="49">
        <f t="shared" si="10"/>
        <v>53</v>
      </c>
      <c r="X27" s="94">
        <f t="shared" si="9"/>
        <v>96.36363636363636</v>
      </c>
      <c r="Y27" s="22"/>
      <c r="Z27" s="32">
        <v>1</v>
      </c>
      <c r="AA27" s="33" t="str">
        <f ca="1">IF(G11="","",(H45/COUNTA($D$15:$F$44))*100)</f>
        <v/>
      </c>
      <c r="AB27" s="42">
        <v>5</v>
      </c>
      <c r="AC27" s="33" t="str">
        <f ca="1"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>
        <v>6</v>
      </c>
      <c r="H28" s="75" t="str">
        <f t="shared" si="1"/>
        <v>D</v>
      </c>
      <c r="I28" s="74">
        <v>3</v>
      </c>
      <c r="J28" s="75" t="str">
        <f t="shared" si="2"/>
        <v>ND</v>
      </c>
      <c r="K28" s="74">
        <v>3</v>
      </c>
      <c r="L28" s="75" t="str">
        <f t="shared" si="3"/>
        <v>D</v>
      </c>
      <c r="M28" s="74">
        <v>20</v>
      </c>
      <c r="N28" s="75" t="str">
        <f t="shared" si="4"/>
        <v>D</v>
      </c>
      <c r="O28" s="74">
        <v>7</v>
      </c>
      <c r="P28" s="75" t="str">
        <f t="shared" si="5"/>
        <v>D</v>
      </c>
      <c r="Q28" s="74">
        <v>8</v>
      </c>
      <c r="R28" s="75" t="str">
        <f t="shared" si="6"/>
        <v>D</v>
      </c>
      <c r="S28" s="76"/>
      <c r="T28" s="75" t="str">
        <f t="shared" si="7"/>
        <v/>
      </c>
      <c r="U28" s="74"/>
      <c r="V28" s="75" t="str">
        <f t="shared" si="8"/>
        <v/>
      </c>
      <c r="W28" s="47">
        <f t="shared" si="10"/>
        <v>47</v>
      </c>
      <c r="X28" s="48">
        <f t="shared" si="9"/>
        <v>85.454545454545453</v>
      </c>
      <c r="Y28" s="22"/>
      <c r="Z28" s="34">
        <v>2</v>
      </c>
      <c r="AA28" s="35" t="str">
        <f ca="1">IF(I11="","",(J45/COUNTA($D$15:$F$44))*100)</f>
        <v/>
      </c>
      <c r="AB28" s="34">
        <v>6</v>
      </c>
      <c r="AC28" s="35" t="str">
        <f ca="1"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>
        <v>3</v>
      </c>
      <c r="H29" s="81" t="str">
        <f t="shared" si="1"/>
        <v>ND</v>
      </c>
      <c r="I29" s="80">
        <v>4</v>
      </c>
      <c r="J29" s="81" t="str">
        <f t="shared" si="2"/>
        <v>D</v>
      </c>
      <c r="K29" s="80">
        <v>2</v>
      </c>
      <c r="L29" s="81" t="str">
        <f t="shared" si="3"/>
        <v>ND</v>
      </c>
      <c r="M29" s="80">
        <v>13</v>
      </c>
      <c r="N29" s="81" t="str">
        <f t="shared" si="4"/>
        <v>ND</v>
      </c>
      <c r="O29" s="80">
        <v>10</v>
      </c>
      <c r="P29" s="81" t="str">
        <f t="shared" si="5"/>
        <v>D</v>
      </c>
      <c r="Q29" s="80">
        <v>6</v>
      </c>
      <c r="R29" s="81" t="str">
        <f t="shared" si="6"/>
        <v>ND</v>
      </c>
      <c r="S29" s="82"/>
      <c r="T29" s="81" t="str">
        <f t="shared" si="7"/>
        <v/>
      </c>
      <c r="U29" s="80"/>
      <c r="V29" s="81" t="str">
        <f t="shared" si="8"/>
        <v/>
      </c>
      <c r="W29" s="51">
        <f t="shared" si="10"/>
        <v>38</v>
      </c>
      <c r="X29" s="52">
        <f t="shared" si="9"/>
        <v>69.090909090909093</v>
      </c>
      <c r="Y29" s="22"/>
      <c r="Z29" s="34">
        <v>3</v>
      </c>
      <c r="AA29" s="35" t="str">
        <f ca="1"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>
        <v>6</v>
      </c>
      <c r="H30" s="84" t="str">
        <f t="shared" si="1"/>
        <v>D</v>
      </c>
      <c r="I30" s="83">
        <v>5</v>
      </c>
      <c r="J30" s="84" t="str">
        <f t="shared" si="2"/>
        <v>D</v>
      </c>
      <c r="K30" s="83">
        <v>4</v>
      </c>
      <c r="L30" s="84" t="str">
        <f t="shared" si="3"/>
        <v>D</v>
      </c>
      <c r="M30" s="83">
        <v>20</v>
      </c>
      <c r="N30" s="84" t="str">
        <f t="shared" si="4"/>
        <v>D</v>
      </c>
      <c r="O30" s="83">
        <v>10</v>
      </c>
      <c r="P30" s="84" t="str">
        <f t="shared" si="5"/>
        <v>D</v>
      </c>
      <c r="Q30" s="83">
        <v>10</v>
      </c>
      <c r="R30" s="84" t="str">
        <f t="shared" si="6"/>
        <v>D</v>
      </c>
      <c r="S30" s="85"/>
      <c r="T30" s="84" t="str">
        <f t="shared" si="7"/>
        <v/>
      </c>
      <c r="U30" s="83"/>
      <c r="V30" s="84" t="str">
        <f t="shared" si="8"/>
        <v/>
      </c>
      <c r="W30" s="54">
        <f t="shared" si="10"/>
        <v>55</v>
      </c>
      <c r="X30" s="56">
        <f t="shared" si="9"/>
        <v>100</v>
      </c>
      <c r="Y30" s="22"/>
      <c r="Z30" s="36">
        <v>4</v>
      </c>
      <c r="AA30" s="37" t="str">
        <f ca="1"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>
        <v>6</v>
      </c>
      <c r="H31" s="78" t="str">
        <f t="shared" si="1"/>
        <v>D</v>
      </c>
      <c r="I31" s="77">
        <v>5</v>
      </c>
      <c r="J31" s="78" t="str">
        <f t="shared" si="2"/>
        <v>D</v>
      </c>
      <c r="K31" s="77">
        <v>4</v>
      </c>
      <c r="L31" s="78" t="str">
        <f t="shared" si="3"/>
        <v>D</v>
      </c>
      <c r="M31" s="77">
        <v>20</v>
      </c>
      <c r="N31" s="78" t="str">
        <f t="shared" si="4"/>
        <v>D</v>
      </c>
      <c r="O31" s="77">
        <v>10</v>
      </c>
      <c r="P31" s="78" t="str">
        <f t="shared" si="5"/>
        <v>D</v>
      </c>
      <c r="Q31" s="77">
        <v>9</v>
      </c>
      <c r="R31" s="78" t="str">
        <f t="shared" si="6"/>
        <v>D</v>
      </c>
      <c r="S31" s="79"/>
      <c r="T31" s="78" t="str">
        <f t="shared" si="7"/>
        <v/>
      </c>
      <c r="U31" s="77"/>
      <c r="V31" s="78" t="str">
        <f t="shared" si="8"/>
        <v/>
      </c>
      <c r="W31" s="49">
        <f t="shared" si="10"/>
        <v>54</v>
      </c>
      <c r="X31" s="94">
        <f t="shared" si="9"/>
        <v>98.181818181818187</v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>
        <v>6</v>
      </c>
      <c r="H32" s="75" t="str">
        <f t="shared" si="1"/>
        <v>D</v>
      </c>
      <c r="I32" s="74">
        <v>5</v>
      </c>
      <c r="J32" s="75" t="str">
        <f t="shared" si="2"/>
        <v>D</v>
      </c>
      <c r="K32" s="74">
        <v>4</v>
      </c>
      <c r="L32" s="75" t="str">
        <f t="shared" si="3"/>
        <v>D</v>
      </c>
      <c r="M32" s="74">
        <v>20</v>
      </c>
      <c r="N32" s="75" t="str">
        <f t="shared" si="4"/>
        <v>D</v>
      </c>
      <c r="O32" s="74">
        <v>10</v>
      </c>
      <c r="P32" s="75" t="str">
        <f t="shared" si="5"/>
        <v>D</v>
      </c>
      <c r="Q32" s="74">
        <v>10</v>
      </c>
      <c r="R32" s="75" t="str">
        <f t="shared" si="6"/>
        <v>D</v>
      </c>
      <c r="S32" s="76"/>
      <c r="T32" s="75" t="str">
        <f t="shared" si="7"/>
        <v/>
      </c>
      <c r="U32" s="74"/>
      <c r="V32" s="75" t="str">
        <f t="shared" si="8"/>
        <v/>
      </c>
      <c r="W32" s="47">
        <f t="shared" si="10"/>
        <v>55</v>
      </c>
      <c r="X32" s="48">
        <f t="shared" si="9"/>
        <v>100</v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>
        <v>3</v>
      </c>
      <c r="H33" s="78" t="str">
        <f t="shared" si="1"/>
        <v>ND</v>
      </c>
      <c r="I33" s="77">
        <v>4</v>
      </c>
      <c r="J33" s="78" t="str">
        <f t="shared" si="2"/>
        <v>D</v>
      </c>
      <c r="K33" s="77">
        <v>3</v>
      </c>
      <c r="L33" s="78" t="str">
        <f t="shared" si="3"/>
        <v>D</v>
      </c>
      <c r="M33" s="77">
        <v>16</v>
      </c>
      <c r="N33" s="78" t="str">
        <f t="shared" si="4"/>
        <v>D</v>
      </c>
      <c r="O33" s="77">
        <v>9</v>
      </c>
      <c r="P33" s="78" t="str">
        <f t="shared" si="5"/>
        <v>D</v>
      </c>
      <c r="Q33" s="77">
        <v>9</v>
      </c>
      <c r="R33" s="78" t="str">
        <f t="shared" si="6"/>
        <v>D</v>
      </c>
      <c r="S33" s="79"/>
      <c r="T33" s="78" t="str">
        <f t="shared" si="7"/>
        <v/>
      </c>
      <c r="U33" s="77"/>
      <c r="V33" s="78" t="str">
        <f t="shared" si="8"/>
        <v/>
      </c>
      <c r="W33" s="49">
        <f t="shared" si="10"/>
        <v>44</v>
      </c>
      <c r="X33" s="94">
        <f t="shared" si="9"/>
        <v>80</v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>
        <v>6</v>
      </c>
      <c r="H34" s="87" t="str">
        <f t="shared" si="1"/>
        <v>D</v>
      </c>
      <c r="I34" s="86">
        <v>5</v>
      </c>
      <c r="J34" s="87" t="str">
        <f t="shared" si="2"/>
        <v>D</v>
      </c>
      <c r="K34" s="86">
        <v>4</v>
      </c>
      <c r="L34" s="87" t="str">
        <f t="shared" si="3"/>
        <v>D</v>
      </c>
      <c r="M34" s="86">
        <v>16</v>
      </c>
      <c r="N34" s="87" t="str">
        <f t="shared" si="4"/>
        <v>D</v>
      </c>
      <c r="O34" s="86">
        <v>10</v>
      </c>
      <c r="P34" s="87" t="str">
        <f t="shared" si="5"/>
        <v>D</v>
      </c>
      <c r="Q34" s="86">
        <v>10</v>
      </c>
      <c r="R34" s="87" t="str">
        <f t="shared" si="6"/>
        <v>D</v>
      </c>
      <c r="S34" s="88"/>
      <c r="T34" s="87" t="str">
        <f t="shared" si="7"/>
        <v/>
      </c>
      <c r="U34" s="86"/>
      <c r="V34" s="87" t="str">
        <f t="shared" si="8"/>
        <v/>
      </c>
      <c r="W34" s="53">
        <f t="shared" si="10"/>
        <v>51</v>
      </c>
      <c r="X34" s="55">
        <f t="shared" si="9"/>
        <v>92.72727272727272</v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>
        <v>6</v>
      </c>
      <c r="H35" s="90" t="str">
        <f t="shared" si="1"/>
        <v>D</v>
      </c>
      <c r="I35" s="89">
        <v>5</v>
      </c>
      <c r="J35" s="90" t="str">
        <f t="shared" si="2"/>
        <v>D</v>
      </c>
      <c r="K35" s="89">
        <v>4</v>
      </c>
      <c r="L35" s="90" t="str">
        <f t="shared" si="3"/>
        <v>D</v>
      </c>
      <c r="M35" s="89">
        <v>15</v>
      </c>
      <c r="N35" s="90" t="str">
        <f t="shared" si="4"/>
        <v>D</v>
      </c>
      <c r="O35" s="89">
        <v>10</v>
      </c>
      <c r="P35" s="90" t="str">
        <f t="shared" si="5"/>
        <v>D</v>
      </c>
      <c r="Q35" s="89">
        <v>10</v>
      </c>
      <c r="R35" s="90" t="str">
        <f t="shared" si="6"/>
        <v>D</v>
      </c>
      <c r="S35" s="91"/>
      <c r="T35" s="90" t="str">
        <f t="shared" si="7"/>
        <v/>
      </c>
      <c r="U35" s="89"/>
      <c r="V35" s="90" t="str">
        <f t="shared" si="8"/>
        <v/>
      </c>
      <c r="W35" s="50">
        <f t="shared" si="10"/>
        <v>50</v>
      </c>
      <c r="X35" s="94">
        <f t="shared" si="9"/>
        <v>90.909090909090907</v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>
        <v>3</v>
      </c>
      <c r="H36" s="75" t="str">
        <f t="shared" si="1"/>
        <v>ND</v>
      </c>
      <c r="I36" s="74">
        <v>5</v>
      </c>
      <c r="J36" s="75" t="str">
        <f t="shared" si="2"/>
        <v>D</v>
      </c>
      <c r="K36" s="74">
        <v>4</v>
      </c>
      <c r="L36" s="75" t="str">
        <f t="shared" si="3"/>
        <v>D</v>
      </c>
      <c r="M36" s="74">
        <v>15</v>
      </c>
      <c r="N36" s="75" t="str">
        <f t="shared" si="4"/>
        <v>D</v>
      </c>
      <c r="O36" s="74">
        <v>10</v>
      </c>
      <c r="P36" s="75" t="str">
        <f t="shared" si="5"/>
        <v>D</v>
      </c>
      <c r="Q36" s="74">
        <v>9</v>
      </c>
      <c r="R36" s="75" t="str">
        <f t="shared" si="6"/>
        <v>D</v>
      </c>
      <c r="S36" s="76"/>
      <c r="T36" s="75" t="str">
        <f t="shared" si="7"/>
        <v/>
      </c>
      <c r="U36" s="74"/>
      <c r="V36" s="75" t="str">
        <f t="shared" si="8"/>
        <v/>
      </c>
      <c r="W36" s="47">
        <f t="shared" si="10"/>
        <v>46</v>
      </c>
      <c r="X36" s="48">
        <f t="shared" si="9"/>
        <v>83.636363636363626</v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>
        <f>IF(G11="","",COUNTIF(H15:H44,"D"))</f>
        <v>16</v>
      </c>
      <c r="I45" s="96" t="s">
        <v>27</v>
      </c>
      <c r="J45" s="96">
        <f>IF(I11="","",COUNTIF(J15:J44,"D"))</f>
        <v>19</v>
      </c>
      <c r="K45" s="96" t="s">
        <v>27</v>
      </c>
      <c r="L45" s="96">
        <f>IF(K11="","",COUNTIF(L15:L44,"D"))</f>
        <v>19</v>
      </c>
      <c r="M45" s="96" t="s">
        <v>27</v>
      </c>
      <c r="N45" s="96">
        <f t="shared" ref="N45:V45" si="11">IF(M11="","",COUNTIF(N15:N44,"D"))</f>
        <v>19</v>
      </c>
      <c r="O45" s="96" t="s">
        <v>27</v>
      </c>
      <c r="P45" s="96">
        <f t="shared" si="11"/>
        <v>20</v>
      </c>
      <c r="Q45" s="96" t="s">
        <v>27</v>
      </c>
      <c r="R45" s="96">
        <f t="shared" si="11"/>
        <v>19</v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>
        <f>IF(G11="","",COUNTIF(H15:H44,"ND"))</f>
        <v>4</v>
      </c>
      <c r="I46" s="96" t="s">
        <v>28</v>
      </c>
      <c r="J46" s="96">
        <f>IF(I11="","",COUNTIF(J15:J44,"ND"))</f>
        <v>1</v>
      </c>
      <c r="K46" s="96" t="s">
        <v>28</v>
      </c>
      <c r="L46" s="96">
        <f>IF(K11="","",COUNTIF(L15:L44,"ND"))</f>
        <v>1</v>
      </c>
      <c r="M46" s="96" t="s">
        <v>28</v>
      </c>
      <c r="N46" s="96">
        <f t="shared" ref="N46:V46" si="12">IF(M11="","",COUNTIF(N15:N44,"ND"))</f>
        <v>1</v>
      </c>
      <c r="O46" s="96" t="s">
        <v>28</v>
      </c>
      <c r="P46" s="96">
        <f t="shared" si="12"/>
        <v>0</v>
      </c>
      <c r="Q46" s="96" t="s">
        <v>28</v>
      </c>
      <c r="R46" s="96">
        <f t="shared" si="12"/>
        <v>1</v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23" priority="1" stopIfTrue="1" operator="equal">
      <formula>"ND"</formula>
    </cfRule>
    <cfRule type="cellIs" dxfId="22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A2" zoomScaleSheetLayoutView="100" workbookViewId="0">
      <selection activeCell="L5" sqref="L5:T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56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9" priority="1" stopIfTrue="1" operator="equal">
      <formula>"ND"</formula>
    </cfRule>
    <cfRule type="cellIs" dxfId="18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topLeftCell="D3" zoomScaleSheetLayoutView="100" workbookViewId="0">
      <selection activeCell="G15" sqref="G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7" priority="1" stopIfTrue="1" operator="equal">
      <formula>"ND"</formula>
    </cfRule>
    <cfRule type="cellIs" dxfId="16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5" priority="1" stopIfTrue="1" operator="equal">
      <formula>"ND"</formula>
    </cfRule>
    <cfRule type="cellIs" dxfId="14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C1:AE47"/>
  <sheetViews>
    <sheetView showGridLines="0" zoomScaleSheetLayoutView="100" workbookViewId="0">
      <selection activeCell="D15" sqref="D15:F15"/>
    </sheetView>
  </sheetViews>
  <sheetFormatPr defaultRowHeight="12.75" x14ac:dyDescent="0.2"/>
  <cols>
    <col min="1" max="1" width="9.140625" style="1"/>
    <col min="2" max="2" width="1.7109375" style="1" customWidth="1"/>
    <col min="3" max="3" width="5" style="1" customWidth="1"/>
    <col min="4" max="4" width="13.42578125" style="1" customWidth="1"/>
    <col min="5" max="5" width="9.140625" style="1"/>
    <col min="6" max="6" width="11.140625" style="1" customWidth="1"/>
    <col min="7" max="7" width="5.7109375" style="1" customWidth="1"/>
    <col min="8" max="8" width="5.7109375" style="2" customWidth="1"/>
    <col min="9" max="9" width="5.7109375" style="1" customWidth="1"/>
    <col min="10" max="10" width="5.7109375" style="2" customWidth="1"/>
    <col min="11" max="11" width="5.7109375" style="1" customWidth="1"/>
    <col min="12" max="12" width="5.7109375" style="2" customWidth="1"/>
    <col min="13" max="13" width="5.7109375" style="1" customWidth="1"/>
    <col min="14" max="14" width="5.7109375" style="2" customWidth="1"/>
    <col min="15" max="15" width="5" style="1" customWidth="1"/>
    <col min="16" max="16" width="5.7109375" style="2" customWidth="1"/>
    <col min="17" max="17" width="5.7109375" style="1" customWidth="1"/>
    <col min="18" max="20" width="5.7109375" style="2" customWidth="1"/>
    <col min="21" max="21" width="5.7109375" style="1" customWidth="1"/>
    <col min="22" max="22" width="5.7109375" style="2" customWidth="1"/>
    <col min="23" max="23" width="7.7109375" style="3" customWidth="1"/>
    <col min="24" max="24" width="7" style="3" customWidth="1"/>
    <col min="25" max="25" width="3.7109375" style="1" customWidth="1"/>
    <col min="26" max="26" width="11.140625" style="1" customWidth="1"/>
    <col min="27" max="27" width="7.42578125" style="1" customWidth="1"/>
    <col min="28" max="28" width="8.710937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3:31" ht="21" customHeight="1" x14ac:dyDescent="0.2"/>
    <row r="2" spans="3:31" ht="20.25" customHeight="1" x14ac:dyDescent="0.2">
      <c r="C2" s="4"/>
      <c r="D2" s="4"/>
      <c r="E2" s="4"/>
      <c r="F2" s="4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5"/>
      <c r="T2" s="5"/>
      <c r="U2" s="4"/>
      <c r="V2" s="5"/>
      <c r="W2" s="6"/>
      <c r="X2" s="6"/>
      <c r="Y2" s="4"/>
      <c r="Z2" s="4"/>
      <c r="AA2" s="4"/>
      <c r="AB2" s="4"/>
      <c r="AC2" s="4"/>
    </row>
    <row r="3" spans="3:31" ht="15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7"/>
    </row>
    <row r="4" spans="3:31" ht="14.25" x14ac:dyDescent="0.2"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7"/>
    </row>
    <row r="5" spans="3:31" ht="15" x14ac:dyDescent="0.2">
      <c r="C5" s="171" t="s">
        <v>6</v>
      </c>
      <c r="D5" s="172"/>
      <c r="E5" s="140" t="str">
        <f>IF('Prueba 1'!E5:H5="","",'Prueba 1'!E5:H5)</f>
        <v>Estadistica y Probabilidad</v>
      </c>
      <c r="F5" s="140"/>
      <c r="G5" s="140"/>
      <c r="H5" s="141"/>
      <c r="I5" s="44"/>
      <c r="J5" s="45"/>
      <c r="K5" s="45"/>
      <c r="L5" s="164" t="s">
        <v>15</v>
      </c>
      <c r="M5" s="164"/>
      <c r="N5" s="164"/>
      <c r="O5" s="164"/>
      <c r="P5" s="164"/>
      <c r="Q5" s="164"/>
      <c r="R5" s="164"/>
      <c r="S5" s="164"/>
      <c r="T5" s="164"/>
      <c r="U5" s="45"/>
      <c r="V5" s="45"/>
      <c r="W5" s="45"/>
      <c r="X5" s="46"/>
      <c r="Y5" s="168" t="s">
        <v>8</v>
      </c>
      <c r="Z5" s="169"/>
      <c r="AA5" s="185" t="str">
        <f>IF('Prueba 1'!AA5:AC5="","",'Prueba 1'!AA5:AC5)</f>
        <v>12--8</v>
      </c>
      <c r="AB5" s="187"/>
      <c r="AC5" s="188"/>
      <c r="AD5" s="9"/>
    </row>
    <row r="6" spans="3:31" ht="15" x14ac:dyDescent="0.2">
      <c r="C6" s="145" t="s">
        <v>13</v>
      </c>
      <c r="D6" s="146"/>
      <c r="E6" s="143"/>
      <c r="F6" s="143"/>
      <c r="G6" s="143"/>
      <c r="H6" s="144"/>
      <c r="I6" s="10"/>
      <c r="J6" s="11"/>
      <c r="K6" s="10"/>
      <c r="L6" s="11"/>
      <c r="M6" s="10"/>
      <c r="N6" s="11"/>
      <c r="O6" s="10"/>
      <c r="P6" s="11"/>
      <c r="Q6" s="10"/>
      <c r="R6" s="11"/>
      <c r="S6" s="11"/>
      <c r="T6" s="11"/>
      <c r="U6" s="10"/>
      <c r="V6" s="11"/>
      <c r="W6" s="8"/>
      <c r="X6" s="8"/>
      <c r="Y6" s="168" t="s">
        <v>12</v>
      </c>
      <c r="Z6" s="170"/>
      <c r="AA6" s="185" t="str">
        <f>IF('Prueba 1'!AA6:AC6="","",'Prueba 1'!AA6:AC6)</f>
        <v>Sr. Reimanuel Cruz</v>
      </c>
      <c r="AB6" s="185"/>
      <c r="AC6" s="186"/>
      <c r="AD6" s="12"/>
    </row>
    <row r="7" spans="3:31" ht="19.5" customHeight="1" x14ac:dyDescent="0.2">
      <c r="C7" s="145" t="s">
        <v>31</v>
      </c>
      <c r="D7" s="146"/>
      <c r="E7" s="165"/>
      <c r="F7" s="165"/>
      <c r="G7" s="166" t="s">
        <v>19</v>
      </c>
      <c r="H7" s="167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6"/>
      <c r="X7" s="6"/>
      <c r="Y7" s="173" t="s">
        <v>7</v>
      </c>
      <c r="Z7" s="170"/>
      <c r="AA7" s="151"/>
      <c r="AB7" s="151"/>
      <c r="AC7" s="152"/>
      <c r="AD7" s="13"/>
    </row>
    <row r="8" spans="3:31" ht="19.5" customHeight="1" x14ac:dyDescent="0.2">
      <c r="C8" s="14"/>
      <c r="D8" s="14"/>
      <c r="E8" s="62"/>
      <c r="F8" s="62"/>
      <c r="G8" s="63"/>
      <c r="H8" s="63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6"/>
      <c r="X8" s="6"/>
      <c r="Y8" s="15"/>
      <c r="Z8" s="15"/>
      <c r="AA8" s="16"/>
      <c r="AB8" s="16"/>
      <c r="AC8" s="16"/>
      <c r="AD8" s="13"/>
    </row>
    <row r="9" spans="3:31" ht="19.5" customHeight="1" x14ac:dyDescent="0.2">
      <c r="C9" s="17"/>
      <c r="D9" s="17"/>
      <c r="E9" s="58"/>
      <c r="F9" s="58"/>
      <c r="G9" s="153" t="s">
        <v>9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6"/>
      <c r="X9" s="6"/>
      <c r="Y9" s="15"/>
      <c r="Z9" s="15"/>
      <c r="AA9" s="16"/>
      <c r="AB9" s="16"/>
      <c r="AC9" s="16"/>
      <c r="AD9" s="13"/>
    </row>
    <row r="10" spans="3:31" ht="12.75" customHeight="1" x14ac:dyDescent="0.25">
      <c r="C10" s="17"/>
      <c r="D10" s="17"/>
      <c r="E10" s="18"/>
      <c r="F10" s="18"/>
      <c r="G10" s="99">
        <v>1</v>
      </c>
      <c r="H10" s="99"/>
      <c r="I10" s="99">
        <v>2</v>
      </c>
      <c r="J10" s="99"/>
      <c r="K10" s="99">
        <v>3</v>
      </c>
      <c r="L10" s="99"/>
      <c r="M10" s="99">
        <v>4</v>
      </c>
      <c r="N10" s="99"/>
      <c r="O10" s="99">
        <v>5</v>
      </c>
      <c r="P10" s="99"/>
      <c r="Q10" s="99">
        <v>6</v>
      </c>
      <c r="R10" s="99"/>
      <c r="S10" s="99">
        <v>7</v>
      </c>
      <c r="T10" s="99"/>
      <c r="U10" s="99">
        <v>8</v>
      </c>
      <c r="V10" s="99"/>
      <c r="W10" s="19"/>
      <c r="X10" s="19"/>
      <c r="Y10" s="15"/>
      <c r="Z10" s="15"/>
      <c r="AA10" s="15"/>
      <c r="AB10" s="15"/>
      <c r="AC10" s="15"/>
      <c r="AD10" s="13"/>
    </row>
    <row r="11" spans="3:31" ht="57.75" customHeight="1" x14ac:dyDescent="0.25">
      <c r="C11" s="19"/>
      <c r="D11" s="19"/>
      <c r="E11" s="18"/>
      <c r="F11" s="18"/>
      <c r="G11" s="97"/>
      <c r="H11" s="98"/>
      <c r="I11" s="97"/>
      <c r="J11" s="98"/>
      <c r="K11" s="97"/>
      <c r="L11" s="98"/>
      <c r="M11" s="97"/>
      <c r="N11" s="98"/>
      <c r="O11" s="97"/>
      <c r="P11" s="98"/>
      <c r="Q11" s="97"/>
      <c r="R11" s="98"/>
      <c r="S11" s="154"/>
      <c r="T11" s="155"/>
      <c r="U11" s="97"/>
      <c r="V11" s="98"/>
      <c r="W11" s="8"/>
      <c r="X11" s="8"/>
      <c r="Y11" s="10"/>
      <c r="Z11" s="10"/>
      <c r="AA11" s="10"/>
      <c r="AB11" s="10"/>
      <c r="AC11" s="10"/>
      <c r="AD11" s="13"/>
    </row>
    <row r="12" spans="3:31" ht="13.5" customHeight="1" x14ac:dyDescent="0.25">
      <c r="C12" s="20"/>
      <c r="D12" s="20"/>
      <c r="E12" s="21"/>
      <c r="F12" s="43"/>
      <c r="G12" s="64" t="s">
        <v>25</v>
      </c>
      <c r="H12" s="71"/>
      <c r="I12" s="64" t="s">
        <v>25</v>
      </c>
      <c r="J12" s="71"/>
      <c r="K12" s="64" t="s">
        <v>25</v>
      </c>
      <c r="L12" s="71"/>
      <c r="M12" s="64" t="s">
        <v>25</v>
      </c>
      <c r="N12" s="71"/>
      <c r="O12" s="64" t="s">
        <v>25</v>
      </c>
      <c r="P12" s="71"/>
      <c r="Q12" s="64" t="s">
        <v>25</v>
      </c>
      <c r="R12" s="71"/>
      <c r="S12" s="64" t="s">
        <v>25</v>
      </c>
      <c r="T12" s="71"/>
      <c r="U12" s="64" t="s">
        <v>25</v>
      </c>
      <c r="V12" s="71"/>
      <c r="W12" s="8"/>
      <c r="X12" s="8"/>
      <c r="Y12" s="10"/>
      <c r="Z12" s="10"/>
      <c r="AA12" s="10"/>
      <c r="AB12" s="10"/>
      <c r="AC12" s="10"/>
      <c r="AD12" s="13"/>
    </row>
    <row r="13" spans="3:31" ht="15" customHeight="1" x14ac:dyDescent="0.2">
      <c r="C13" s="180" t="s">
        <v>1</v>
      </c>
      <c r="D13" s="159"/>
      <c r="E13" s="159"/>
      <c r="F13" s="159"/>
      <c r="G13" s="64" t="s">
        <v>14</v>
      </c>
      <c r="H13" s="70" t="str">
        <f>IF(H12="","",ROUND(H12*0.7,0))</f>
        <v/>
      </c>
      <c r="I13" s="70" t="s">
        <v>14</v>
      </c>
      <c r="J13" s="70" t="str">
        <f>IF(J12="","",ROUND(J12*0.7,0))</f>
        <v/>
      </c>
      <c r="K13" s="70" t="s">
        <v>14</v>
      </c>
      <c r="L13" s="70" t="str">
        <f>IF(L12="","",ROUND(L12*0.7,0))</f>
        <v/>
      </c>
      <c r="M13" s="70" t="s">
        <v>14</v>
      </c>
      <c r="N13" s="70" t="str">
        <f>IF(N12="","",ROUND(N12*0.7,0))</f>
        <v/>
      </c>
      <c r="O13" s="70" t="s">
        <v>14</v>
      </c>
      <c r="P13" s="70" t="str">
        <f>IF(P12="","",ROUND(P12*0.7,0))</f>
        <v/>
      </c>
      <c r="Q13" s="70" t="s">
        <v>14</v>
      </c>
      <c r="R13" s="70" t="str">
        <f>IF(R12="","",ROUND(R12*0.7,0))</f>
        <v/>
      </c>
      <c r="S13" s="70" t="s">
        <v>14</v>
      </c>
      <c r="T13" s="70" t="str">
        <f>IF(T12="","",ROUND(T12*0.7,0))</f>
        <v/>
      </c>
      <c r="U13" s="70" t="s">
        <v>14</v>
      </c>
      <c r="V13" s="70" t="str">
        <f>IF(V12="","",ROUND(V12*0.7,0))</f>
        <v/>
      </c>
      <c r="W13" s="178" t="s">
        <v>10</v>
      </c>
      <c r="X13" s="176" t="s">
        <v>2</v>
      </c>
      <c r="Y13" s="158" t="s">
        <v>16</v>
      </c>
      <c r="Z13" s="159"/>
      <c r="AA13" s="159"/>
      <c r="AB13" s="159"/>
      <c r="AC13" s="160"/>
      <c r="AD13" s="9"/>
    </row>
    <row r="14" spans="3:31" x14ac:dyDescent="0.2">
      <c r="C14" s="161"/>
      <c r="D14" s="162"/>
      <c r="E14" s="162"/>
      <c r="F14" s="163"/>
      <c r="G14" s="65" t="s">
        <v>18</v>
      </c>
      <c r="H14" s="65" t="s">
        <v>26</v>
      </c>
      <c r="I14" s="65" t="s">
        <v>18</v>
      </c>
      <c r="J14" s="65" t="s">
        <v>26</v>
      </c>
      <c r="K14" s="65" t="s">
        <v>18</v>
      </c>
      <c r="L14" s="65" t="s">
        <v>26</v>
      </c>
      <c r="M14" s="65" t="s">
        <v>18</v>
      </c>
      <c r="N14" s="65" t="s">
        <v>26</v>
      </c>
      <c r="O14" s="65" t="s">
        <v>18</v>
      </c>
      <c r="P14" s="65" t="s">
        <v>26</v>
      </c>
      <c r="Q14" s="65" t="s">
        <v>18</v>
      </c>
      <c r="R14" s="65" t="s">
        <v>26</v>
      </c>
      <c r="S14" s="65" t="s">
        <v>18</v>
      </c>
      <c r="T14" s="65" t="s">
        <v>26</v>
      </c>
      <c r="U14" s="65" t="s">
        <v>18</v>
      </c>
      <c r="V14" s="65" t="s">
        <v>26</v>
      </c>
      <c r="W14" s="179"/>
      <c r="X14" s="177"/>
      <c r="Y14" s="161"/>
      <c r="Z14" s="162"/>
      <c r="AA14" s="162"/>
      <c r="AB14" s="162"/>
      <c r="AC14" s="163"/>
      <c r="AD14" s="9"/>
    </row>
    <row r="15" spans="3:31" ht="13.5" thickBot="1" x14ac:dyDescent="0.25">
      <c r="C15" s="60">
        <v>1</v>
      </c>
      <c r="D15" s="183" t="str">
        <f>IF('Prueba 1'!D15:F15="","",'Prueba 1'!D15:F15)</f>
        <v>Acevedo Quiñones, Miguel A.</v>
      </c>
      <c r="E15" s="103"/>
      <c r="F15" s="104"/>
      <c r="G15" s="72"/>
      <c r="H15" s="73" t="str">
        <f>IF(G15="","",IF(G15&gt;=$H$13,"D","ND"))</f>
        <v/>
      </c>
      <c r="I15" s="72"/>
      <c r="J15" s="73" t="str">
        <f>IF(I15="","",IF(I15&gt;=$J$13,"D","ND"))</f>
        <v/>
      </c>
      <c r="K15" s="72"/>
      <c r="L15" s="73" t="str">
        <f>IF(K15="","",IF(K15&gt;=$L$13,"D","ND"))</f>
        <v/>
      </c>
      <c r="M15" s="72"/>
      <c r="N15" s="73" t="str">
        <f>IF(M15="","",IF(M15&gt;=$N$13,"D","ND"))</f>
        <v/>
      </c>
      <c r="O15" s="72"/>
      <c r="P15" s="73" t="str">
        <f>IF(O15="","",IF(O15&gt;=$P$13,"D","ND"))</f>
        <v/>
      </c>
      <c r="Q15" s="72"/>
      <c r="R15" s="73" t="str">
        <f>IF(Q15="","",IF(Q15&gt;=$R$13,"D","ND"))</f>
        <v/>
      </c>
      <c r="S15" s="72"/>
      <c r="T15" s="73" t="str">
        <f>IF(S15="","",IF(S15&gt;=$T$13,"D","ND"))</f>
        <v/>
      </c>
      <c r="U15" s="72"/>
      <c r="V15" s="73" t="str">
        <f>IF(U15="","",IF(U15&gt;=$V$13,"D","ND"))</f>
        <v/>
      </c>
      <c r="W15" s="49" t="str">
        <f>IF(AND(G15="",H15="")=TRUE,"",SUM(G15:V15))</f>
        <v/>
      </c>
      <c r="X15" s="57" t="str">
        <f>IF(W15="","",(W15/(SUM($H$12,$J$12,$L$12,$N$12,$P$12,$R$12,$T$12,$V$12))*100))</f>
        <v/>
      </c>
      <c r="Y15" s="22" t="s">
        <v>11</v>
      </c>
      <c r="Z15" s="23"/>
      <c r="AA15" s="23"/>
      <c r="AB15" s="23"/>
      <c r="AC15" s="23"/>
      <c r="AD15" s="12"/>
      <c r="AE15" s="24"/>
    </row>
    <row r="16" spans="3:31" ht="13.5" thickBot="1" x14ac:dyDescent="0.25">
      <c r="C16" s="47">
        <f t="shared" ref="C16:C44" si="0">C15+1</f>
        <v>2</v>
      </c>
      <c r="D16" s="184" t="str">
        <f>IF('Prueba 1'!D16:F16="","",'Prueba 1'!D16:F16)</f>
        <v>Acevedo Rivera, Cristina</v>
      </c>
      <c r="E16" s="106"/>
      <c r="F16" s="107"/>
      <c r="G16" s="74"/>
      <c r="H16" s="75" t="str">
        <f t="shared" ref="H16:H44" si="1">IF(G16="","",IF(G16&gt;=$H$13,"D","ND"))</f>
        <v/>
      </c>
      <c r="I16" s="74"/>
      <c r="J16" s="75" t="str">
        <f t="shared" ref="J16:J44" si="2">IF(I16="","",IF(I16&gt;=$J$13,"D","ND"))</f>
        <v/>
      </c>
      <c r="K16" s="74"/>
      <c r="L16" s="75" t="str">
        <f t="shared" ref="L16:L44" si="3">IF(K16="","",IF(K16&gt;=$L$13,"D","ND"))</f>
        <v/>
      </c>
      <c r="M16" s="74"/>
      <c r="N16" s="75" t="str">
        <f t="shared" ref="N16:N44" si="4">IF(M16="","",IF(M16&gt;=$N$13,"D","ND"))</f>
        <v/>
      </c>
      <c r="O16" s="74"/>
      <c r="P16" s="75" t="str">
        <f t="shared" ref="P16:P44" si="5">IF(O16="","",IF(O16&gt;=$P$13,"D","ND"))</f>
        <v/>
      </c>
      <c r="Q16" s="74"/>
      <c r="R16" s="75" t="str">
        <f t="shared" ref="R16:R44" si="6">IF(Q16="","",IF(Q16&gt;=$R$13,"D","ND"))</f>
        <v/>
      </c>
      <c r="S16" s="76"/>
      <c r="T16" s="75" t="str">
        <f t="shared" ref="T16:T44" si="7">IF(S16="","",IF(S16&gt;=$T$13,"D","ND"))</f>
        <v/>
      </c>
      <c r="U16" s="74"/>
      <c r="V16" s="75" t="str">
        <f t="shared" ref="V16:V44" si="8">IF(U16="","",IF(U16&gt;=$V$13,"D","ND"))</f>
        <v/>
      </c>
      <c r="W16" s="47" t="str">
        <f>IF(AND(G16="",H16="")=TRUE,"",SUM(G16:V16))</f>
        <v/>
      </c>
      <c r="X16" s="48" t="str">
        <f t="shared" ref="X16:X44" si="9">IF(W16="","",(W16/(SUM($H$12,$J$12,$L$12,$N$12,$P$12,$R$12,$T$12,$V$12))*100))</f>
        <v/>
      </c>
      <c r="Y16" s="22"/>
      <c r="Z16" s="25" t="s">
        <v>2</v>
      </c>
      <c r="AA16" s="26" t="s">
        <v>3</v>
      </c>
      <c r="AB16" s="138" t="s">
        <v>2</v>
      </c>
      <c r="AC16" s="139"/>
      <c r="AD16" s="12"/>
      <c r="AE16" s="24"/>
    </row>
    <row r="17" spans="3:31" x14ac:dyDescent="0.2">
      <c r="C17" s="49">
        <f t="shared" si="0"/>
        <v>3</v>
      </c>
      <c r="D17" s="183" t="str">
        <f>IF('Prueba 1'!D17:F17="","",'Prueba 1'!D17:F17)</f>
        <v>Alicea Morales, Brian A.</v>
      </c>
      <c r="E17" s="103"/>
      <c r="F17" s="104"/>
      <c r="G17" s="77"/>
      <c r="H17" s="78" t="str">
        <f t="shared" si="1"/>
        <v/>
      </c>
      <c r="I17" s="77"/>
      <c r="J17" s="78" t="str">
        <f t="shared" si="2"/>
        <v/>
      </c>
      <c r="K17" s="77"/>
      <c r="L17" s="78" t="str">
        <f t="shared" si="3"/>
        <v/>
      </c>
      <c r="M17" s="77"/>
      <c r="N17" s="78" t="str">
        <f t="shared" si="4"/>
        <v/>
      </c>
      <c r="O17" s="77"/>
      <c r="P17" s="78" t="str">
        <f t="shared" si="5"/>
        <v/>
      </c>
      <c r="Q17" s="77"/>
      <c r="R17" s="78" t="str">
        <f t="shared" si="6"/>
        <v/>
      </c>
      <c r="S17" s="79"/>
      <c r="T17" s="78" t="str">
        <f t="shared" si="7"/>
        <v/>
      </c>
      <c r="U17" s="77"/>
      <c r="V17" s="78" t="str">
        <f t="shared" si="8"/>
        <v/>
      </c>
      <c r="W17" s="49" t="str">
        <f t="shared" ref="W17:W44" si="10">IF(AND(G17="",H17="")=TRUE,"",SUM(G17:V17))</f>
        <v/>
      </c>
      <c r="X17" s="94" t="str">
        <f t="shared" si="9"/>
        <v/>
      </c>
      <c r="Y17" s="22"/>
      <c r="Z17" s="66" t="s">
        <v>20</v>
      </c>
      <c r="AA17" s="27">
        <f>IF(D15="","",COUNTIF($X$15:$X$44,"&gt;=89.5"))</f>
        <v>0</v>
      </c>
      <c r="AB17" s="174" t="str">
        <f>IF(AA22="","",(AA17/$AA$22)*100)</f>
        <v/>
      </c>
      <c r="AC17" s="175"/>
      <c r="AD17" s="12"/>
      <c r="AE17" s="24"/>
    </row>
    <row r="18" spans="3:31" x14ac:dyDescent="0.2">
      <c r="C18" s="47">
        <f t="shared" si="0"/>
        <v>4</v>
      </c>
      <c r="D18" s="184" t="str">
        <f>IF('Prueba 1'!D18:F18="","",'Prueba 1'!D18:F18)</f>
        <v>Barbosa Vega, Lynnette</v>
      </c>
      <c r="E18" s="106"/>
      <c r="F18" s="107"/>
      <c r="G18" s="74"/>
      <c r="H18" s="75" t="str">
        <f t="shared" si="1"/>
        <v/>
      </c>
      <c r="I18" s="74"/>
      <c r="J18" s="75" t="str">
        <f t="shared" si="2"/>
        <v/>
      </c>
      <c r="K18" s="74"/>
      <c r="L18" s="75" t="str">
        <f t="shared" si="3"/>
        <v/>
      </c>
      <c r="M18" s="74"/>
      <c r="N18" s="75" t="str">
        <f t="shared" si="4"/>
        <v/>
      </c>
      <c r="O18" s="74"/>
      <c r="P18" s="75" t="str">
        <f t="shared" si="5"/>
        <v/>
      </c>
      <c r="Q18" s="74"/>
      <c r="R18" s="75" t="str">
        <f t="shared" si="6"/>
        <v/>
      </c>
      <c r="S18" s="76"/>
      <c r="T18" s="75" t="str">
        <f t="shared" si="7"/>
        <v/>
      </c>
      <c r="U18" s="74"/>
      <c r="V18" s="75" t="str">
        <f t="shared" si="8"/>
        <v/>
      </c>
      <c r="W18" s="47" t="str">
        <f t="shared" si="10"/>
        <v/>
      </c>
      <c r="X18" s="48" t="str">
        <f t="shared" si="9"/>
        <v/>
      </c>
      <c r="Y18" s="22"/>
      <c r="Z18" s="67" t="s">
        <v>21</v>
      </c>
      <c r="AA18" s="28">
        <f>IF(D15="","",COUNTIF($X$15:$X$44,"&gt;=79.5")-COUNTIF($X$15:$X$44,"&gt;=89.5"))</f>
        <v>0</v>
      </c>
      <c r="AB18" s="100" t="str">
        <f>IF(AA22="","",(AA18/$AA$22)*100)</f>
        <v/>
      </c>
      <c r="AC18" s="101"/>
      <c r="AD18" s="12"/>
      <c r="AE18" s="24"/>
    </row>
    <row r="19" spans="3:31" x14ac:dyDescent="0.2">
      <c r="C19" s="51">
        <f t="shared" si="0"/>
        <v>5</v>
      </c>
      <c r="D19" s="183" t="str">
        <f>IF('Prueba 1'!D19:F19="","",'Prueba 1'!D19:F19)</f>
        <v>Bonilla Sotomayor, Liz C.</v>
      </c>
      <c r="E19" s="103"/>
      <c r="F19" s="104"/>
      <c r="G19" s="80"/>
      <c r="H19" s="81" t="str">
        <f t="shared" si="1"/>
        <v/>
      </c>
      <c r="I19" s="80"/>
      <c r="J19" s="81" t="str">
        <f t="shared" si="2"/>
        <v/>
      </c>
      <c r="K19" s="80"/>
      <c r="L19" s="81" t="str">
        <f t="shared" si="3"/>
        <v/>
      </c>
      <c r="M19" s="80"/>
      <c r="N19" s="81" t="str">
        <f t="shared" si="4"/>
        <v/>
      </c>
      <c r="O19" s="80"/>
      <c r="P19" s="81" t="str">
        <f t="shared" si="5"/>
        <v/>
      </c>
      <c r="Q19" s="80"/>
      <c r="R19" s="81" t="str">
        <f t="shared" si="6"/>
        <v/>
      </c>
      <c r="S19" s="82"/>
      <c r="T19" s="81" t="str">
        <f t="shared" si="7"/>
        <v/>
      </c>
      <c r="U19" s="80"/>
      <c r="V19" s="81" t="str">
        <f t="shared" si="8"/>
        <v/>
      </c>
      <c r="W19" s="51" t="str">
        <f t="shared" si="10"/>
        <v/>
      </c>
      <c r="X19" s="52" t="str">
        <f t="shared" si="9"/>
        <v/>
      </c>
      <c r="Y19" s="22"/>
      <c r="Z19" s="68" t="s">
        <v>24</v>
      </c>
      <c r="AA19" s="28">
        <f>IF(D15="","",COUNTIF($X$15:$X$44,"&gt;=69.5")-COUNTIF($X$15:$X$44,"&gt;=79.5"))</f>
        <v>0</v>
      </c>
      <c r="AB19" s="100" t="str">
        <f>IF(AA22="","",(AA19/$AA$22)*100)</f>
        <v/>
      </c>
      <c r="AC19" s="101"/>
      <c r="AD19" s="12"/>
      <c r="AE19" s="24"/>
    </row>
    <row r="20" spans="3:31" x14ac:dyDescent="0.2">
      <c r="C20" s="54">
        <f t="shared" si="0"/>
        <v>6</v>
      </c>
      <c r="D20" s="184" t="str">
        <f>IF('Prueba 1'!D20:F20="","",'Prueba 1'!D20:F20)</f>
        <v>Bonilla Torres, Janelis Z.</v>
      </c>
      <c r="E20" s="106"/>
      <c r="F20" s="107"/>
      <c r="G20" s="83"/>
      <c r="H20" s="84" t="str">
        <f t="shared" si="1"/>
        <v/>
      </c>
      <c r="I20" s="83"/>
      <c r="J20" s="84" t="str">
        <f t="shared" si="2"/>
        <v/>
      </c>
      <c r="K20" s="83"/>
      <c r="L20" s="84" t="str">
        <f t="shared" si="3"/>
        <v/>
      </c>
      <c r="M20" s="83"/>
      <c r="N20" s="84" t="str">
        <f t="shared" si="4"/>
        <v/>
      </c>
      <c r="O20" s="83"/>
      <c r="P20" s="84" t="str">
        <f t="shared" si="5"/>
        <v/>
      </c>
      <c r="Q20" s="83"/>
      <c r="R20" s="84" t="str">
        <f t="shared" si="6"/>
        <v/>
      </c>
      <c r="S20" s="85"/>
      <c r="T20" s="84" t="str">
        <f t="shared" si="7"/>
        <v/>
      </c>
      <c r="U20" s="83"/>
      <c r="V20" s="84" t="str">
        <f t="shared" si="8"/>
        <v/>
      </c>
      <c r="W20" s="54" t="str">
        <f t="shared" si="10"/>
        <v/>
      </c>
      <c r="X20" s="56" t="str">
        <f t="shared" si="9"/>
        <v/>
      </c>
      <c r="Y20" s="22"/>
      <c r="Z20" s="67" t="s">
        <v>22</v>
      </c>
      <c r="AA20" s="28">
        <f>IF(D15="","",COUNTIF($X$15:$X$44,"&gt;=59.5")-COUNTIF($X$15:$X$44,"&gt;=69.5"))</f>
        <v>0</v>
      </c>
      <c r="AB20" s="100" t="str">
        <f>IF(AA22="","",(AA20/$AA$22)*100)</f>
        <v/>
      </c>
      <c r="AC20" s="101"/>
      <c r="AD20" s="12"/>
      <c r="AE20" s="24"/>
    </row>
    <row r="21" spans="3:31" x14ac:dyDescent="0.2">
      <c r="C21" s="49">
        <f t="shared" si="0"/>
        <v>7</v>
      </c>
      <c r="D21" s="183" t="str">
        <f>IF('Prueba 1'!D21:F21="","",'Prueba 1'!D21:F21)</f>
        <v>Colon Cruz, Kimberly</v>
      </c>
      <c r="E21" s="103"/>
      <c r="F21" s="104"/>
      <c r="G21" s="77"/>
      <c r="H21" s="78" t="str">
        <f t="shared" si="1"/>
        <v/>
      </c>
      <c r="I21" s="77"/>
      <c r="J21" s="78" t="str">
        <f t="shared" si="2"/>
        <v/>
      </c>
      <c r="K21" s="77"/>
      <c r="L21" s="78" t="str">
        <f t="shared" si="3"/>
        <v/>
      </c>
      <c r="M21" s="77"/>
      <c r="N21" s="78" t="str">
        <f t="shared" si="4"/>
        <v/>
      </c>
      <c r="O21" s="77"/>
      <c r="P21" s="78" t="str">
        <f t="shared" si="5"/>
        <v/>
      </c>
      <c r="Q21" s="77"/>
      <c r="R21" s="78" t="str">
        <f t="shared" si="6"/>
        <v/>
      </c>
      <c r="S21" s="79"/>
      <c r="T21" s="78" t="str">
        <f t="shared" si="7"/>
        <v/>
      </c>
      <c r="U21" s="77"/>
      <c r="V21" s="78" t="str">
        <f t="shared" si="8"/>
        <v/>
      </c>
      <c r="W21" s="49" t="str">
        <f t="shared" si="10"/>
        <v/>
      </c>
      <c r="X21" s="94" t="str">
        <f t="shared" si="9"/>
        <v/>
      </c>
      <c r="Y21" s="22"/>
      <c r="Z21" s="67" t="s">
        <v>23</v>
      </c>
      <c r="AA21" s="29">
        <f>IF(D15="","",COUNTIF($X$15:$X$44,"&gt;=0")-COUNTIF($X$15:$X$44,"&gt;=59.5"))</f>
        <v>0</v>
      </c>
      <c r="AB21" s="108" t="str">
        <f>IF(AA22="","",(AA21/$AA$22)*100)</f>
        <v/>
      </c>
      <c r="AC21" s="109"/>
      <c r="AD21" s="12"/>
      <c r="AE21" s="24"/>
    </row>
    <row r="22" spans="3:31" ht="13.5" thickBot="1" x14ac:dyDescent="0.25">
      <c r="C22" s="47">
        <f t="shared" si="0"/>
        <v>8</v>
      </c>
      <c r="D22" s="184" t="str">
        <f>IF('Prueba 1'!D22:F22="","",'Prueba 1'!D22:F22)</f>
        <v>De Santiago Alvarez, Marco</v>
      </c>
      <c r="E22" s="106"/>
      <c r="F22" s="107"/>
      <c r="G22" s="74"/>
      <c r="H22" s="75" t="str">
        <f t="shared" si="1"/>
        <v/>
      </c>
      <c r="I22" s="74"/>
      <c r="J22" s="75" t="str">
        <f t="shared" si="2"/>
        <v/>
      </c>
      <c r="K22" s="74"/>
      <c r="L22" s="75" t="str">
        <f t="shared" si="3"/>
        <v/>
      </c>
      <c r="M22" s="74"/>
      <c r="N22" s="75" t="str">
        <f t="shared" si="4"/>
        <v/>
      </c>
      <c r="O22" s="74"/>
      <c r="P22" s="75" t="str">
        <f t="shared" si="5"/>
        <v/>
      </c>
      <c r="Q22" s="74"/>
      <c r="R22" s="75" t="str">
        <f t="shared" si="6"/>
        <v/>
      </c>
      <c r="S22" s="76"/>
      <c r="T22" s="75" t="str">
        <f t="shared" si="7"/>
        <v/>
      </c>
      <c r="U22" s="74"/>
      <c r="V22" s="75" t="str">
        <f t="shared" si="8"/>
        <v/>
      </c>
      <c r="W22" s="47" t="str">
        <f t="shared" si="10"/>
        <v/>
      </c>
      <c r="X22" s="48" t="str">
        <f t="shared" si="9"/>
        <v/>
      </c>
      <c r="Y22" s="22"/>
      <c r="Z22" s="30" t="s">
        <v>3</v>
      </c>
      <c r="AA22" s="31" t="str">
        <f>IF(SUM(AA17:AA21)=0,"",SUM(AA17:AA21))</f>
        <v/>
      </c>
      <c r="AB22" s="135" t="str">
        <f>IF(AA22="","",SUM(AB17:AC21))</f>
        <v/>
      </c>
      <c r="AC22" s="136"/>
      <c r="AD22" s="12"/>
      <c r="AE22" s="24"/>
    </row>
    <row r="23" spans="3:31" x14ac:dyDescent="0.2">
      <c r="C23" s="49">
        <f t="shared" si="0"/>
        <v>9</v>
      </c>
      <c r="D23" s="183" t="str">
        <f>IF('Prueba 1'!D23:F23="","",'Prueba 1'!D23:F23)</f>
        <v>Figueroa Caraballo, Keasey LEE</v>
      </c>
      <c r="E23" s="103"/>
      <c r="F23" s="104"/>
      <c r="G23" s="77"/>
      <c r="H23" s="78" t="str">
        <f t="shared" si="1"/>
        <v/>
      </c>
      <c r="I23" s="77"/>
      <c r="J23" s="78" t="str">
        <f t="shared" si="2"/>
        <v/>
      </c>
      <c r="K23" s="77"/>
      <c r="L23" s="78" t="str">
        <f t="shared" si="3"/>
        <v/>
      </c>
      <c r="M23" s="77"/>
      <c r="N23" s="78" t="str">
        <f t="shared" si="4"/>
        <v/>
      </c>
      <c r="O23" s="77"/>
      <c r="P23" s="78" t="str">
        <f t="shared" si="5"/>
        <v/>
      </c>
      <c r="Q23" s="77"/>
      <c r="R23" s="78" t="str">
        <f t="shared" si="6"/>
        <v/>
      </c>
      <c r="S23" s="79"/>
      <c r="T23" s="78" t="str">
        <f t="shared" si="7"/>
        <v/>
      </c>
      <c r="U23" s="77"/>
      <c r="V23" s="78" t="str">
        <f t="shared" si="8"/>
        <v/>
      </c>
      <c r="W23" s="49" t="str">
        <f t="shared" si="10"/>
        <v/>
      </c>
      <c r="X23" s="94" t="str">
        <f t="shared" si="9"/>
        <v/>
      </c>
      <c r="Y23" s="22"/>
      <c r="Z23" s="23"/>
      <c r="AA23" s="23"/>
      <c r="AB23" s="23"/>
      <c r="AC23" s="23"/>
      <c r="AD23" s="12"/>
      <c r="AE23" s="24"/>
    </row>
    <row r="24" spans="3:31" x14ac:dyDescent="0.2">
      <c r="C24" s="53">
        <f t="shared" si="0"/>
        <v>10</v>
      </c>
      <c r="D24" s="184" t="str">
        <f>IF('Prueba 1'!D24:F24="","",'Prueba 1'!D24:F24)</f>
        <v>Garcia Figueroa, Genesis M.</v>
      </c>
      <c r="E24" s="106"/>
      <c r="F24" s="107"/>
      <c r="G24" s="86"/>
      <c r="H24" s="87" t="str">
        <f t="shared" si="1"/>
        <v/>
      </c>
      <c r="I24" s="86"/>
      <c r="J24" s="87" t="str">
        <f t="shared" si="2"/>
        <v/>
      </c>
      <c r="K24" s="86"/>
      <c r="L24" s="87" t="str">
        <f t="shared" si="3"/>
        <v/>
      </c>
      <c r="M24" s="86"/>
      <c r="N24" s="87" t="str">
        <f t="shared" si="4"/>
        <v/>
      </c>
      <c r="O24" s="86"/>
      <c r="P24" s="87" t="str">
        <f t="shared" si="5"/>
        <v/>
      </c>
      <c r="Q24" s="86"/>
      <c r="R24" s="87" t="str">
        <f t="shared" si="6"/>
        <v/>
      </c>
      <c r="S24" s="88"/>
      <c r="T24" s="87" t="str">
        <f t="shared" si="7"/>
        <v/>
      </c>
      <c r="U24" s="86"/>
      <c r="V24" s="87" t="str">
        <f t="shared" si="8"/>
        <v/>
      </c>
      <c r="W24" s="53" t="str">
        <f t="shared" si="10"/>
        <v/>
      </c>
      <c r="X24" s="55" t="str">
        <f t="shared" si="9"/>
        <v/>
      </c>
      <c r="Y24" s="39" t="s">
        <v>32</v>
      </c>
      <c r="Z24" s="23"/>
      <c r="AA24" s="23"/>
      <c r="AB24" s="23"/>
      <c r="AC24" s="23"/>
      <c r="AD24" s="12"/>
      <c r="AE24" s="24"/>
    </row>
    <row r="25" spans="3:31" ht="13.5" thickBot="1" x14ac:dyDescent="0.25">
      <c r="C25" s="50">
        <f t="shared" si="0"/>
        <v>11</v>
      </c>
      <c r="D25" s="183" t="str">
        <f>IF('Prueba 1'!D25:F25="","",'Prueba 1'!D25:F25)</f>
        <v>Luciano Cruz, Jonnathan</v>
      </c>
      <c r="E25" s="103"/>
      <c r="F25" s="104"/>
      <c r="G25" s="89"/>
      <c r="H25" s="90" t="str">
        <f t="shared" si="1"/>
        <v/>
      </c>
      <c r="I25" s="89"/>
      <c r="J25" s="90" t="str">
        <f t="shared" si="2"/>
        <v/>
      </c>
      <c r="K25" s="89"/>
      <c r="L25" s="90" t="str">
        <f t="shared" si="3"/>
        <v/>
      </c>
      <c r="M25" s="89"/>
      <c r="N25" s="90" t="str">
        <f t="shared" si="4"/>
        <v/>
      </c>
      <c r="O25" s="89"/>
      <c r="P25" s="90" t="str">
        <f t="shared" si="5"/>
        <v/>
      </c>
      <c r="Q25" s="89"/>
      <c r="R25" s="90" t="str">
        <f t="shared" si="6"/>
        <v/>
      </c>
      <c r="S25" s="91"/>
      <c r="T25" s="90" t="str">
        <f t="shared" si="7"/>
        <v/>
      </c>
      <c r="U25" s="89"/>
      <c r="V25" s="90" t="str">
        <f t="shared" si="8"/>
        <v/>
      </c>
      <c r="W25" s="50" t="str">
        <f t="shared" si="10"/>
        <v/>
      </c>
      <c r="X25" s="94" t="str">
        <f t="shared" si="9"/>
        <v/>
      </c>
      <c r="Y25" s="40" t="s">
        <v>17</v>
      </c>
      <c r="Z25" s="23"/>
      <c r="AA25" s="23"/>
      <c r="AB25" s="23"/>
      <c r="AC25" s="23"/>
      <c r="AD25" s="12"/>
      <c r="AE25" s="24"/>
    </row>
    <row r="26" spans="3:31" ht="13.5" thickBot="1" x14ac:dyDescent="0.25">
      <c r="C26" s="47">
        <f t="shared" si="0"/>
        <v>12</v>
      </c>
      <c r="D26" s="184" t="str">
        <f>IF('Prueba 1'!D26:F26="","",'Prueba 1'!D26:F26)</f>
        <v>Luciano Rodriguez, Julianne M.</v>
      </c>
      <c r="E26" s="106"/>
      <c r="F26" s="107"/>
      <c r="G26" s="74"/>
      <c r="H26" s="75" t="str">
        <f t="shared" si="1"/>
        <v/>
      </c>
      <c r="I26" s="74"/>
      <c r="J26" s="75" t="str">
        <f t="shared" si="2"/>
        <v/>
      </c>
      <c r="K26" s="74"/>
      <c r="L26" s="75" t="str">
        <f t="shared" si="3"/>
        <v/>
      </c>
      <c r="M26" s="74"/>
      <c r="N26" s="75" t="str">
        <f t="shared" si="4"/>
        <v/>
      </c>
      <c r="O26" s="74"/>
      <c r="P26" s="75" t="str">
        <f t="shared" si="5"/>
        <v/>
      </c>
      <c r="Q26" s="74"/>
      <c r="R26" s="75" t="str">
        <f t="shared" si="6"/>
        <v/>
      </c>
      <c r="S26" s="76"/>
      <c r="T26" s="75" t="str">
        <f t="shared" si="7"/>
        <v/>
      </c>
      <c r="U26" s="74"/>
      <c r="V26" s="75" t="str">
        <f t="shared" si="8"/>
        <v/>
      </c>
      <c r="W26" s="47" t="str">
        <f t="shared" si="10"/>
        <v/>
      </c>
      <c r="X26" s="48" t="str">
        <f t="shared" si="9"/>
        <v/>
      </c>
      <c r="Y26" s="22"/>
      <c r="Z26" s="41" t="s">
        <v>4</v>
      </c>
      <c r="AA26" s="41" t="s">
        <v>2</v>
      </c>
      <c r="AB26" s="41" t="s">
        <v>4</v>
      </c>
      <c r="AC26" s="41" t="s">
        <v>2</v>
      </c>
      <c r="AD26" s="12"/>
      <c r="AE26" s="24"/>
    </row>
    <row r="27" spans="3:31" x14ac:dyDescent="0.2">
      <c r="C27" s="49">
        <f t="shared" si="0"/>
        <v>13</v>
      </c>
      <c r="D27" s="183" t="str">
        <f>IF('Prueba 1'!D27:F27="","",'Prueba 1'!D27:F27)</f>
        <v>Martinez Rosado, Jessica</v>
      </c>
      <c r="E27" s="103"/>
      <c r="F27" s="104"/>
      <c r="G27" s="77"/>
      <c r="H27" s="78" t="str">
        <f t="shared" si="1"/>
        <v/>
      </c>
      <c r="I27" s="77"/>
      <c r="J27" s="78" t="str">
        <f t="shared" si="2"/>
        <v/>
      </c>
      <c r="K27" s="77"/>
      <c r="L27" s="78" t="str">
        <f t="shared" si="3"/>
        <v/>
      </c>
      <c r="M27" s="77"/>
      <c r="N27" s="78" t="str">
        <f t="shared" si="4"/>
        <v/>
      </c>
      <c r="O27" s="77"/>
      <c r="P27" s="78" t="str">
        <f t="shared" si="5"/>
        <v/>
      </c>
      <c r="Q27" s="77"/>
      <c r="R27" s="78" t="str">
        <f t="shared" si="6"/>
        <v/>
      </c>
      <c r="S27" s="79"/>
      <c r="T27" s="78" t="str">
        <f t="shared" si="7"/>
        <v/>
      </c>
      <c r="U27" s="77"/>
      <c r="V27" s="78" t="str">
        <f t="shared" si="8"/>
        <v/>
      </c>
      <c r="W27" s="49" t="str">
        <f t="shared" si="10"/>
        <v/>
      </c>
      <c r="X27" s="94" t="str">
        <f t="shared" si="9"/>
        <v/>
      </c>
      <c r="Y27" s="22"/>
      <c r="Z27" s="32">
        <v>1</v>
      </c>
      <c r="AA27" s="33" t="str">
        <f>IF(G11="","",(H45/COUNTA($D$15:$F$44))*100)</f>
        <v/>
      </c>
      <c r="AB27" s="42">
        <v>5</v>
      </c>
      <c r="AC27" s="33" t="str">
        <f>IF(O11="","",(P45/COUNTA($D$15:$F$44))*100)</f>
        <v/>
      </c>
      <c r="AD27" s="12"/>
      <c r="AE27" s="24"/>
    </row>
    <row r="28" spans="3:31" x14ac:dyDescent="0.2">
      <c r="C28" s="47">
        <f t="shared" si="0"/>
        <v>14</v>
      </c>
      <c r="D28" s="184" t="str">
        <f>IF('Prueba 1'!D28:F28="","",'Prueba 1'!D28:F28)</f>
        <v>Mieses De Jesus, Gelioska A.</v>
      </c>
      <c r="E28" s="106"/>
      <c r="F28" s="107"/>
      <c r="G28" s="74"/>
      <c r="H28" s="75" t="str">
        <f t="shared" si="1"/>
        <v/>
      </c>
      <c r="I28" s="74"/>
      <c r="J28" s="75" t="str">
        <f t="shared" si="2"/>
        <v/>
      </c>
      <c r="K28" s="74"/>
      <c r="L28" s="75" t="str">
        <f t="shared" si="3"/>
        <v/>
      </c>
      <c r="M28" s="74"/>
      <c r="N28" s="75" t="str">
        <f t="shared" si="4"/>
        <v/>
      </c>
      <c r="O28" s="74"/>
      <c r="P28" s="75" t="str">
        <f t="shared" si="5"/>
        <v/>
      </c>
      <c r="Q28" s="74"/>
      <c r="R28" s="75" t="str">
        <f t="shared" si="6"/>
        <v/>
      </c>
      <c r="S28" s="76"/>
      <c r="T28" s="75" t="str">
        <f t="shared" si="7"/>
        <v/>
      </c>
      <c r="U28" s="74"/>
      <c r="V28" s="75" t="str">
        <f t="shared" si="8"/>
        <v/>
      </c>
      <c r="W28" s="47" t="str">
        <f t="shared" si="10"/>
        <v/>
      </c>
      <c r="X28" s="48" t="str">
        <f t="shared" si="9"/>
        <v/>
      </c>
      <c r="Y28" s="22"/>
      <c r="Z28" s="34">
        <v>2</v>
      </c>
      <c r="AA28" s="35" t="str">
        <f>IF(I11="","",(J45/COUNTA($D$15:$F$44))*100)</f>
        <v/>
      </c>
      <c r="AB28" s="34">
        <v>6</v>
      </c>
      <c r="AC28" s="35" t="str">
        <f>IF(Q11="","",(R45/COUNTA($D$15:$F$44))*100)</f>
        <v/>
      </c>
      <c r="AD28" s="12"/>
      <c r="AE28" s="24"/>
    </row>
    <row r="29" spans="3:31" x14ac:dyDescent="0.2">
      <c r="C29" s="51">
        <f t="shared" si="0"/>
        <v>15</v>
      </c>
      <c r="D29" s="183" t="str">
        <f>IF('Prueba 1'!D29:F29="","",'Prueba 1'!D29:F29)</f>
        <v>Ortiz Crespo, Jorge F.</v>
      </c>
      <c r="E29" s="103"/>
      <c r="F29" s="104"/>
      <c r="G29" s="80"/>
      <c r="H29" s="81" t="str">
        <f t="shared" si="1"/>
        <v/>
      </c>
      <c r="I29" s="80"/>
      <c r="J29" s="81" t="str">
        <f t="shared" si="2"/>
        <v/>
      </c>
      <c r="K29" s="80"/>
      <c r="L29" s="81" t="str">
        <f t="shared" si="3"/>
        <v/>
      </c>
      <c r="M29" s="80"/>
      <c r="N29" s="81" t="str">
        <f t="shared" si="4"/>
        <v/>
      </c>
      <c r="O29" s="80"/>
      <c r="P29" s="81" t="str">
        <f t="shared" si="5"/>
        <v/>
      </c>
      <c r="Q29" s="80"/>
      <c r="R29" s="81" t="str">
        <f t="shared" si="6"/>
        <v/>
      </c>
      <c r="S29" s="82"/>
      <c r="T29" s="81" t="str">
        <f t="shared" si="7"/>
        <v/>
      </c>
      <c r="U29" s="80"/>
      <c r="V29" s="81" t="str">
        <f t="shared" si="8"/>
        <v/>
      </c>
      <c r="W29" s="51" t="str">
        <f t="shared" si="10"/>
        <v/>
      </c>
      <c r="X29" s="52" t="str">
        <f t="shared" si="9"/>
        <v/>
      </c>
      <c r="Y29" s="22"/>
      <c r="Z29" s="34">
        <v>3</v>
      </c>
      <c r="AA29" s="35" t="str">
        <f>IF(K11="","",(L45/COUNTA($D$15:$F$44))*100)</f>
        <v/>
      </c>
      <c r="AB29" s="34">
        <v>7</v>
      </c>
      <c r="AC29" s="35" t="str">
        <f>IF(S11="","",(T45/COUNTA($D$15:$F$44))*100)</f>
        <v/>
      </c>
      <c r="AD29" s="12"/>
      <c r="AE29" s="24"/>
    </row>
    <row r="30" spans="3:31" ht="13.5" thickBot="1" x14ac:dyDescent="0.25">
      <c r="C30" s="54">
        <f t="shared" si="0"/>
        <v>16</v>
      </c>
      <c r="D30" s="184" t="str">
        <f>IF('Prueba 1'!D30:F30="","",'Prueba 1'!D30:F30)</f>
        <v>Perez Ramos, Kristopher</v>
      </c>
      <c r="E30" s="106"/>
      <c r="F30" s="107"/>
      <c r="G30" s="83"/>
      <c r="H30" s="84" t="str">
        <f t="shared" si="1"/>
        <v/>
      </c>
      <c r="I30" s="83"/>
      <c r="J30" s="84" t="str">
        <f t="shared" si="2"/>
        <v/>
      </c>
      <c r="K30" s="83"/>
      <c r="L30" s="84" t="str">
        <f t="shared" si="3"/>
        <v/>
      </c>
      <c r="M30" s="83"/>
      <c r="N30" s="84" t="str">
        <f t="shared" si="4"/>
        <v/>
      </c>
      <c r="O30" s="83"/>
      <c r="P30" s="84" t="str">
        <f t="shared" si="5"/>
        <v/>
      </c>
      <c r="Q30" s="83"/>
      <c r="R30" s="84" t="str">
        <f t="shared" si="6"/>
        <v/>
      </c>
      <c r="S30" s="85"/>
      <c r="T30" s="84" t="str">
        <f t="shared" si="7"/>
        <v/>
      </c>
      <c r="U30" s="83"/>
      <c r="V30" s="84" t="str">
        <f t="shared" si="8"/>
        <v/>
      </c>
      <c r="W30" s="54" t="str">
        <f t="shared" si="10"/>
        <v/>
      </c>
      <c r="X30" s="56" t="str">
        <f t="shared" si="9"/>
        <v/>
      </c>
      <c r="Y30" s="22"/>
      <c r="Z30" s="36">
        <v>4</v>
      </c>
      <c r="AA30" s="37" t="str">
        <f>IF(M11="","",(N45/COUNTA($D$15:$F$44))*100)</f>
        <v/>
      </c>
      <c r="AB30" s="36">
        <v>8</v>
      </c>
      <c r="AC30" s="37" t="str">
        <f>IF(U11="","",(V45/COUNTA($D$15:$F$44))*100)</f>
        <v/>
      </c>
      <c r="AD30" s="12"/>
      <c r="AE30" s="24"/>
    </row>
    <row r="31" spans="3:31" x14ac:dyDescent="0.2">
      <c r="C31" s="49">
        <f t="shared" si="0"/>
        <v>17</v>
      </c>
      <c r="D31" s="183" t="str">
        <f>IF('Prueba 1'!D31:F31="","",'Prueba 1'!D31:F31)</f>
        <v>Reyes Alvarado, Alejandro</v>
      </c>
      <c r="E31" s="103"/>
      <c r="F31" s="104"/>
      <c r="G31" s="77"/>
      <c r="H31" s="78" t="str">
        <f t="shared" si="1"/>
        <v/>
      </c>
      <c r="I31" s="77"/>
      <c r="J31" s="78" t="str">
        <f t="shared" si="2"/>
        <v/>
      </c>
      <c r="K31" s="77"/>
      <c r="L31" s="78" t="str">
        <f t="shared" si="3"/>
        <v/>
      </c>
      <c r="M31" s="77"/>
      <c r="N31" s="78" t="str">
        <f t="shared" si="4"/>
        <v/>
      </c>
      <c r="O31" s="77"/>
      <c r="P31" s="78" t="str">
        <f t="shared" si="5"/>
        <v/>
      </c>
      <c r="Q31" s="77"/>
      <c r="R31" s="78" t="str">
        <f t="shared" si="6"/>
        <v/>
      </c>
      <c r="S31" s="79"/>
      <c r="T31" s="78" t="str">
        <f t="shared" si="7"/>
        <v/>
      </c>
      <c r="U31" s="77"/>
      <c r="V31" s="78" t="str">
        <f t="shared" si="8"/>
        <v/>
      </c>
      <c r="W31" s="49" t="str">
        <f t="shared" si="10"/>
        <v/>
      </c>
      <c r="X31" s="94" t="str">
        <f t="shared" si="9"/>
        <v/>
      </c>
      <c r="Y31" s="22"/>
      <c r="Z31" s="23"/>
      <c r="AA31" s="23"/>
      <c r="AB31" s="23"/>
      <c r="AC31" s="23"/>
      <c r="AD31" s="12"/>
      <c r="AE31" s="24"/>
    </row>
    <row r="32" spans="3:31" x14ac:dyDescent="0.2">
      <c r="C32" s="47">
        <f t="shared" si="0"/>
        <v>18</v>
      </c>
      <c r="D32" s="184" t="str">
        <f>IF('Prueba 1'!D32:F32="","",'Prueba 1'!D32:F32)</f>
        <v>Rivera Crespo, Carolina</v>
      </c>
      <c r="E32" s="106"/>
      <c r="F32" s="107"/>
      <c r="G32" s="74"/>
      <c r="H32" s="75" t="str">
        <f t="shared" si="1"/>
        <v/>
      </c>
      <c r="I32" s="74"/>
      <c r="J32" s="75" t="str">
        <f t="shared" si="2"/>
        <v/>
      </c>
      <c r="K32" s="74"/>
      <c r="L32" s="75" t="str">
        <f t="shared" si="3"/>
        <v/>
      </c>
      <c r="M32" s="74"/>
      <c r="N32" s="75" t="str">
        <f t="shared" si="4"/>
        <v/>
      </c>
      <c r="O32" s="74"/>
      <c r="P32" s="75" t="str">
        <f t="shared" si="5"/>
        <v/>
      </c>
      <c r="Q32" s="74"/>
      <c r="R32" s="75" t="str">
        <f t="shared" si="6"/>
        <v/>
      </c>
      <c r="S32" s="76"/>
      <c r="T32" s="75" t="str">
        <f t="shared" si="7"/>
        <v/>
      </c>
      <c r="U32" s="74"/>
      <c r="V32" s="75" t="str">
        <f t="shared" si="8"/>
        <v/>
      </c>
      <c r="W32" s="47" t="str">
        <f t="shared" si="10"/>
        <v/>
      </c>
      <c r="X32" s="48" t="str">
        <f t="shared" si="9"/>
        <v/>
      </c>
      <c r="Y32" s="22" t="s">
        <v>5</v>
      </c>
      <c r="Z32" s="23"/>
      <c r="AA32" s="23"/>
      <c r="AB32" s="23"/>
      <c r="AC32" s="23"/>
      <c r="AD32" s="12"/>
      <c r="AE32" s="24"/>
    </row>
    <row r="33" spans="3:31" x14ac:dyDescent="0.2">
      <c r="C33" s="49">
        <f t="shared" si="0"/>
        <v>19</v>
      </c>
      <c r="D33" s="183" t="str">
        <f>IF('Prueba 1'!D33:F33="","",'Prueba 1'!D33:F33)</f>
        <v>Rivera Trabal, Neishka</v>
      </c>
      <c r="E33" s="103"/>
      <c r="F33" s="104"/>
      <c r="G33" s="77"/>
      <c r="H33" s="78" t="str">
        <f t="shared" si="1"/>
        <v/>
      </c>
      <c r="I33" s="77"/>
      <c r="J33" s="78" t="str">
        <f t="shared" si="2"/>
        <v/>
      </c>
      <c r="K33" s="77"/>
      <c r="L33" s="78" t="str">
        <f t="shared" si="3"/>
        <v/>
      </c>
      <c r="M33" s="77"/>
      <c r="N33" s="78" t="str">
        <f t="shared" si="4"/>
        <v/>
      </c>
      <c r="O33" s="77"/>
      <c r="P33" s="78" t="str">
        <f t="shared" si="5"/>
        <v/>
      </c>
      <c r="Q33" s="77"/>
      <c r="R33" s="78" t="str">
        <f t="shared" si="6"/>
        <v/>
      </c>
      <c r="S33" s="79"/>
      <c r="T33" s="78" t="str">
        <f t="shared" si="7"/>
        <v/>
      </c>
      <c r="U33" s="77"/>
      <c r="V33" s="78" t="str">
        <f t="shared" si="8"/>
        <v/>
      </c>
      <c r="W33" s="49" t="str">
        <f t="shared" si="10"/>
        <v/>
      </c>
      <c r="X33" s="94" t="str">
        <f t="shared" si="9"/>
        <v/>
      </c>
      <c r="Y33" s="22"/>
      <c r="Z33" s="181"/>
      <c r="AA33" s="181"/>
      <c r="AB33" s="181"/>
      <c r="AC33" s="181"/>
      <c r="AD33" s="12"/>
      <c r="AE33" s="24"/>
    </row>
    <row r="34" spans="3:31" x14ac:dyDescent="0.2">
      <c r="C34" s="53">
        <f t="shared" si="0"/>
        <v>20</v>
      </c>
      <c r="D34" s="184" t="str">
        <f>IF('Prueba 1'!D34:F34="","",'Prueba 1'!D34:F34)</f>
        <v>Rosas Valentin, Pamela</v>
      </c>
      <c r="E34" s="106"/>
      <c r="F34" s="107"/>
      <c r="G34" s="86"/>
      <c r="H34" s="87" t="str">
        <f t="shared" si="1"/>
        <v/>
      </c>
      <c r="I34" s="86"/>
      <c r="J34" s="87" t="str">
        <f t="shared" si="2"/>
        <v/>
      </c>
      <c r="K34" s="86"/>
      <c r="L34" s="87" t="str">
        <f t="shared" si="3"/>
        <v/>
      </c>
      <c r="M34" s="86"/>
      <c r="N34" s="87" t="str">
        <f t="shared" si="4"/>
        <v/>
      </c>
      <c r="O34" s="86"/>
      <c r="P34" s="87" t="str">
        <f t="shared" si="5"/>
        <v/>
      </c>
      <c r="Q34" s="86"/>
      <c r="R34" s="87" t="str">
        <f t="shared" si="6"/>
        <v/>
      </c>
      <c r="S34" s="88"/>
      <c r="T34" s="87" t="str">
        <f t="shared" si="7"/>
        <v/>
      </c>
      <c r="U34" s="86"/>
      <c r="V34" s="87" t="str">
        <f t="shared" si="8"/>
        <v/>
      </c>
      <c r="W34" s="53" t="str">
        <f t="shared" si="10"/>
        <v/>
      </c>
      <c r="X34" s="55" t="str">
        <f t="shared" si="9"/>
        <v/>
      </c>
      <c r="Y34" s="22"/>
      <c r="Z34" s="134"/>
      <c r="AA34" s="134"/>
      <c r="AB34" s="134"/>
      <c r="AC34" s="134"/>
      <c r="AD34" s="12"/>
      <c r="AE34" s="24"/>
    </row>
    <row r="35" spans="3:31" x14ac:dyDescent="0.2">
      <c r="C35" s="50">
        <f t="shared" si="0"/>
        <v>21</v>
      </c>
      <c r="D35" s="183" t="str">
        <f>IF('Prueba 1'!D35:F35="","",'Prueba 1'!D35:F35)</f>
        <v>Semidey Velez, Stephanie</v>
      </c>
      <c r="E35" s="103"/>
      <c r="F35" s="104"/>
      <c r="G35" s="89"/>
      <c r="H35" s="90" t="str">
        <f t="shared" si="1"/>
        <v/>
      </c>
      <c r="I35" s="89"/>
      <c r="J35" s="90" t="str">
        <f t="shared" si="2"/>
        <v/>
      </c>
      <c r="K35" s="89"/>
      <c r="L35" s="90" t="str">
        <f t="shared" si="3"/>
        <v/>
      </c>
      <c r="M35" s="89"/>
      <c r="N35" s="90" t="str">
        <f t="shared" si="4"/>
        <v/>
      </c>
      <c r="O35" s="89"/>
      <c r="P35" s="90" t="str">
        <f t="shared" si="5"/>
        <v/>
      </c>
      <c r="Q35" s="89"/>
      <c r="R35" s="90" t="str">
        <f t="shared" si="6"/>
        <v/>
      </c>
      <c r="S35" s="91"/>
      <c r="T35" s="90" t="str">
        <f t="shared" si="7"/>
        <v/>
      </c>
      <c r="U35" s="89"/>
      <c r="V35" s="90" t="str">
        <f t="shared" si="8"/>
        <v/>
      </c>
      <c r="W35" s="50" t="str">
        <f t="shared" si="10"/>
        <v/>
      </c>
      <c r="X35" s="94" t="str">
        <f t="shared" si="9"/>
        <v/>
      </c>
      <c r="Y35" s="22"/>
      <c r="Z35" s="134"/>
      <c r="AA35" s="134"/>
      <c r="AB35" s="134"/>
      <c r="AC35" s="134"/>
      <c r="AD35" s="12"/>
      <c r="AE35" s="24"/>
    </row>
    <row r="36" spans="3:31" x14ac:dyDescent="0.2">
      <c r="C36" s="47">
        <f t="shared" si="0"/>
        <v>22</v>
      </c>
      <c r="D36" s="184" t="str">
        <f>IF('Prueba 1'!D36:F36="","",'Prueba 1'!D36:F36)</f>
        <v>Yace Perez, Wanda I.</v>
      </c>
      <c r="E36" s="106"/>
      <c r="F36" s="107"/>
      <c r="G36" s="74"/>
      <c r="H36" s="75" t="str">
        <f t="shared" si="1"/>
        <v/>
      </c>
      <c r="I36" s="74"/>
      <c r="J36" s="75" t="str">
        <f t="shared" si="2"/>
        <v/>
      </c>
      <c r="K36" s="74"/>
      <c r="L36" s="75" t="str">
        <f t="shared" si="3"/>
        <v/>
      </c>
      <c r="M36" s="74"/>
      <c r="N36" s="75" t="str">
        <f t="shared" si="4"/>
        <v/>
      </c>
      <c r="O36" s="74"/>
      <c r="P36" s="75" t="str">
        <f t="shared" si="5"/>
        <v/>
      </c>
      <c r="Q36" s="74"/>
      <c r="R36" s="75" t="str">
        <f t="shared" si="6"/>
        <v/>
      </c>
      <c r="S36" s="76"/>
      <c r="T36" s="75" t="str">
        <f t="shared" si="7"/>
        <v/>
      </c>
      <c r="U36" s="74"/>
      <c r="V36" s="75" t="str">
        <f t="shared" si="8"/>
        <v/>
      </c>
      <c r="W36" s="47" t="str">
        <f t="shared" si="10"/>
        <v/>
      </c>
      <c r="X36" s="48" t="str">
        <f t="shared" si="9"/>
        <v/>
      </c>
      <c r="Y36" s="22"/>
      <c r="Z36" s="134"/>
      <c r="AA36" s="134"/>
      <c r="AB36" s="134"/>
      <c r="AC36" s="134"/>
      <c r="AD36" s="12"/>
      <c r="AE36" s="24"/>
    </row>
    <row r="37" spans="3:31" x14ac:dyDescent="0.2">
      <c r="C37" s="49">
        <f t="shared" si="0"/>
        <v>23</v>
      </c>
      <c r="D37" s="183" t="str">
        <f ca="1">IF('Prueba 1'!D37:F37="","",'Prueba 1'!D37:F37)</f>
        <v/>
      </c>
      <c r="E37" s="103"/>
      <c r="F37" s="104"/>
      <c r="G37" s="77"/>
      <c r="H37" s="78" t="str">
        <f t="shared" si="1"/>
        <v/>
      </c>
      <c r="I37" s="77"/>
      <c r="J37" s="78" t="str">
        <f t="shared" si="2"/>
        <v/>
      </c>
      <c r="K37" s="77"/>
      <c r="L37" s="78" t="str">
        <f t="shared" si="3"/>
        <v/>
      </c>
      <c r="M37" s="77"/>
      <c r="N37" s="78" t="str">
        <f t="shared" si="4"/>
        <v/>
      </c>
      <c r="O37" s="77"/>
      <c r="P37" s="78" t="str">
        <f t="shared" si="5"/>
        <v/>
      </c>
      <c r="Q37" s="77"/>
      <c r="R37" s="78" t="str">
        <f t="shared" si="6"/>
        <v/>
      </c>
      <c r="S37" s="79"/>
      <c r="T37" s="78" t="str">
        <f t="shared" si="7"/>
        <v/>
      </c>
      <c r="U37" s="77"/>
      <c r="V37" s="78" t="str">
        <f t="shared" si="8"/>
        <v/>
      </c>
      <c r="W37" s="49" t="str">
        <f t="shared" si="10"/>
        <v/>
      </c>
      <c r="X37" s="94" t="str">
        <f t="shared" si="9"/>
        <v/>
      </c>
      <c r="Y37" s="22"/>
      <c r="Z37" s="134"/>
      <c r="AA37" s="134"/>
      <c r="AB37" s="134"/>
      <c r="AC37" s="134"/>
      <c r="AD37" s="12"/>
      <c r="AE37" s="24"/>
    </row>
    <row r="38" spans="3:31" x14ac:dyDescent="0.2">
      <c r="C38" s="47">
        <f t="shared" si="0"/>
        <v>24</v>
      </c>
      <c r="D38" s="184" t="str">
        <f>IF('Prueba 1'!D38:F38="","",'Prueba 1'!D38:F38)</f>
        <v/>
      </c>
      <c r="E38" s="106"/>
      <c r="F38" s="107"/>
      <c r="G38" s="74"/>
      <c r="H38" s="75" t="str">
        <f t="shared" si="1"/>
        <v/>
      </c>
      <c r="I38" s="74"/>
      <c r="J38" s="75" t="str">
        <f t="shared" si="2"/>
        <v/>
      </c>
      <c r="K38" s="74"/>
      <c r="L38" s="75" t="str">
        <f t="shared" si="3"/>
        <v/>
      </c>
      <c r="M38" s="74"/>
      <c r="N38" s="75" t="str">
        <f t="shared" si="4"/>
        <v/>
      </c>
      <c r="O38" s="74"/>
      <c r="P38" s="75" t="str">
        <f t="shared" si="5"/>
        <v/>
      </c>
      <c r="Q38" s="74"/>
      <c r="R38" s="75" t="str">
        <f t="shared" si="6"/>
        <v/>
      </c>
      <c r="S38" s="76"/>
      <c r="T38" s="75" t="str">
        <f t="shared" si="7"/>
        <v/>
      </c>
      <c r="U38" s="74"/>
      <c r="V38" s="75" t="str">
        <f t="shared" si="8"/>
        <v/>
      </c>
      <c r="W38" s="47" t="str">
        <f t="shared" si="10"/>
        <v/>
      </c>
      <c r="X38" s="48" t="str">
        <f t="shared" si="9"/>
        <v/>
      </c>
      <c r="Y38" s="22"/>
      <c r="Z38" s="134"/>
      <c r="AA38" s="134"/>
      <c r="AB38" s="134"/>
      <c r="AC38" s="134"/>
      <c r="AD38" s="12"/>
      <c r="AE38" s="24"/>
    </row>
    <row r="39" spans="3:31" x14ac:dyDescent="0.2">
      <c r="C39" s="51">
        <f t="shared" si="0"/>
        <v>25</v>
      </c>
      <c r="D39" s="183" t="str">
        <f>IF('Prueba 1'!D39:F39="","",'Prueba 1'!D39:F39)</f>
        <v/>
      </c>
      <c r="E39" s="103"/>
      <c r="F39" s="104"/>
      <c r="G39" s="80"/>
      <c r="H39" s="81" t="str">
        <f t="shared" si="1"/>
        <v/>
      </c>
      <c r="I39" s="80"/>
      <c r="J39" s="81" t="str">
        <f t="shared" si="2"/>
        <v/>
      </c>
      <c r="K39" s="80"/>
      <c r="L39" s="81" t="str">
        <f t="shared" si="3"/>
        <v/>
      </c>
      <c r="M39" s="80"/>
      <c r="N39" s="81" t="str">
        <f t="shared" si="4"/>
        <v/>
      </c>
      <c r="O39" s="80"/>
      <c r="P39" s="81" t="str">
        <f t="shared" si="5"/>
        <v/>
      </c>
      <c r="Q39" s="80"/>
      <c r="R39" s="81" t="str">
        <f t="shared" si="6"/>
        <v/>
      </c>
      <c r="S39" s="82"/>
      <c r="T39" s="81" t="str">
        <f t="shared" si="7"/>
        <v/>
      </c>
      <c r="U39" s="80"/>
      <c r="V39" s="81" t="str">
        <f t="shared" si="8"/>
        <v/>
      </c>
      <c r="W39" s="51" t="str">
        <f t="shared" si="10"/>
        <v/>
      </c>
      <c r="X39" s="52" t="str">
        <f t="shared" si="9"/>
        <v/>
      </c>
      <c r="Y39" s="22"/>
      <c r="Z39" s="134"/>
      <c r="AA39" s="134"/>
      <c r="AB39" s="134"/>
      <c r="AC39" s="134"/>
      <c r="AD39" s="12"/>
      <c r="AE39" s="24"/>
    </row>
    <row r="40" spans="3:31" x14ac:dyDescent="0.2">
      <c r="C40" s="54">
        <f t="shared" si="0"/>
        <v>26</v>
      </c>
      <c r="D40" s="184" t="str">
        <f>IF('Prueba 1'!D40:F40="","",'Prueba 1'!D40:F40)</f>
        <v/>
      </c>
      <c r="E40" s="106"/>
      <c r="F40" s="107"/>
      <c r="G40" s="83"/>
      <c r="H40" s="84" t="str">
        <f t="shared" si="1"/>
        <v/>
      </c>
      <c r="I40" s="83"/>
      <c r="J40" s="84" t="str">
        <f t="shared" si="2"/>
        <v/>
      </c>
      <c r="K40" s="83"/>
      <c r="L40" s="84" t="str">
        <f t="shared" si="3"/>
        <v/>
      </c>
      <c r="M40" s="83"/>
      <c r="N40" s="84" t="str">
        <f t="shared" si="4"/>
        <v/>
      </c>
      <c r="O40" s="83"/>
      <c r="P40" s="84" t="str">
        <f t="shared" si="5"/>
        <v/>
      </c>
      <c r="Q40" s="83"/>
      <c r="R40" s="84" t="str">
        <f t="shared" si="6"/>
        <v/>
      </c>
      <c r="S40" s="85"/>
      <c r="T40" s="84" t="str">
        <f t="shared" si="7"/>
        <v/>
      </c>
      <c r="U40" s="83"/>
      <c r="V40" s="84" t="str">
        <f t="shared" si="8"/>
        <v/>
      </c>
      <c r="W40" s="54" t="str">
        <f t="shared" si="10"/>
        <v/>
      </c>
      <c r="X40" s="56" t="str">
        <f t="shared" si="9"/>
        <v/>
      </c>
      <c r="Y40" s="22"/>
      <c r="Z40" s="134"/>
      <c r="AA40" s="134"/>
      <c r="AB40" s="134"/>
      <c r="AC40" s="134"/>
      <c r="AD40" s="12"/>
      <c r="AE40" s="24"/>
    </row>
    <row r="41" spans="3:31" x14ac:dyDescent="0.2">
      <c r="C41" s="49">
        <f t="shared" si="0"/>
        <v>27</v>
      </c>
      <c r="D41" s="183" t="str">
        <f>IF('Prueba 1'!D41:F41="","",'Prueba 1'!D41:F41)</f>
        <v/>
      </c>
      <c r="E41" s="103"/>
      <c r="F41" s="104"/>
      <c r="G41" s="77"/>
      <c r="H41" s="78" t="str">
        <f t="shared" si="1"/>
        <v/>
      </c>
      <c r="I41" s="77"/>
      <c r="J41" s="78" t="str">
        <f t="shared" si="2"/>
        <v/>
      </c>
      <c r="K41" s="77"/>
      <c r="L41" s="78" t="str">
        <f t="shared" si="3"/>
        <v/>
      </c>
      <c r="M41" s="77"/>
      <c r="N41" s="78" t="str">
        <f t="shared" si="4"/>
        <v/>
      </c>
      <c r="O41" s="77"/>
      <c r="P41" s="78" t="str">
        <f t="shared" si="5"/>
        <v/>
      </c>
      <c r="Q41" s="77"/>
      <c r="R41" s="78" t="str">
        <f t="shared" si="6"/>
        <v/>
      </c>
      <c r="S41" s="79"/>
      <c r="T41" s="78" t="str">
        <f t="shared" si="7"/>
        <v/>
      </c>
      <c r="U41" s="77"/>
      <c r="V41" s="78" t="str">
        <f t="shared" si="8"/>
        <v/>
      </c>
      <c r="W41" s="49" t="str">
        <f t="shared" si="10"/>
        <v/>
      </c>
      <c r="X41" s="94" t="str">
        <f t="shared" si="9"/>
        <v/>
      </c>
      <c r="Y41" s="22"/>
      <c r="Z41" s="134"/>
      <c r="AA41" s="134"/>
      <c r="AB41" s="134"/>
      <c r="AC41" s="134"/>
      <c r="AD41" s="12"/>
      <c r="AE41" s="24"/>
    </row>
    <row r="42" spans="3:31" x14ac:dyDescent="0.2">
      <c r="C42" s="47">
        <f t="shared" si="0"/>
        <v>28</v>
      </c>
      <c r="D42" s="184" t="str">
        <f>IF('Prueba 1'!D42:F42="","",'Prueba 1'!D42:F42)</f>
        <v/>
      </c>
      <c r="E42" s="106"/>
      <c r="F42" s="107"/>
      <c r="G42" s="74"/>
      <c r="H42" s="75" t="str">
        <f t="shared" si="1"/>
        <v/>
      </c>
      <c r="I42" s="74"/>
      <c r="J42" s="75" t="str">
        <f t="shared" si="2"/>
        <v/>
      </c>
      <c r="K42" s="74"/>
      <c r="L42" s="75" t="str">
        <f t="shared" si="3"/>
        <v/>
      </c>
      <c r="M42" s="74"/>
      <c r="N42" s="75" t="str">
        <f t="shared" si="4"/>
        <v/>
      </c>
      <c r="O42" s="74"/>
      <c r="P42" s="75" t="str">
        <f t="shared" si="5"/>
        <v/>
      </c>
      <c r="Q42" s="74"/>
      <c r="R42" s="75" t="str">
        <f t="shared" si="6"/>
        <v/>
      </c>
      <c r="S42" s="76"/>
      <c r="T42" s="75" t="str">
        <f t="shared" si="7"/>
        <v/>
      </c>
      <c r="U42" s="74"/>
      <c r="V42" s="75" t="str">
        <f t="shared" si="8"/>
        <v/>
      </c>
      <c r="W42" s="47" t="str">
        <f t="shared" si="10"/>
        <v/>
      </c>
      <c r="X42" s="48" t="str">
        <f t="shared" si="9"/>
        <v/>
      </c>
      <c r="Y42" s="22"/>
      <c r="Z42" s="38"/>
      <c r="AA42" s="38"/>
      <c r="AB42" s="23"/>
      <c r="AC42" s="23"/>
      <c r="AD42" s="12"/>
      <c r="AE42" s="24"/>
    </row>
    <row r="43" spans="3:31" x14ac:dyDescent="0.2">
      <c r="C43" s="49">
        <f t="shared" si="0"/>
        <v>29</v>
      </c>
      <c r="D43" s="183" t="str">
        <f>IF('Prueba 1'!D43:F43="","",'Prueba 1'!D43:F43)</f>
        <v/>
      </c>
      <c r="E43" s="103"/>
      <c r="F43" s="104"/>
      <c r="G43" s="77"/>
      <c r="H43" s="78" t="str">
        <f t="shared" si="1"/>
        <v/>
      </c>
      <c r="I43" s="77"/>
      <c r="J43" s="78" t="str">
        <f t="shared" si="2"/>
        <v/>
      </c>
      <c r="K43" s="77"/>
      <c r="L43" s="78" t="str">
        <f t="shared" si="3"/>
        <v/>
      </c>
      <c r="M43" s="77"/>
      <c r="N43" s="78" t="str">
        <f t="shared" si="4"/>
        <v/>
      </c>
      <c r="O43" s="77"/>
      <c r="P43" s="78" t="str">
        <f t="shared" si="5"/>
        <v/>
      </c>
      <c r="Q43" s="77"/>
      <c r="R43" s="78" t="str">
        <f t="shared" si="6"/>
        <v/>
      </c>
      <c r="S43" s="79"/>
      <c r="T43" s="78" t="str">
        <f t="shared" si="7"/>
        <v/>
      </c>
      <c r="U43" s="77"/>
      <c r="V43" s="78" t="str">
        <f t="shared" si="8"/>
        <v/>
      </c>
      <c r="W43" s="49" t="str">
        <f t="shared" si="10"/>
        <v/>
      </c>
      <c r="X43" s="94" t="str">
        <f t="shared" si="9"/>
        <v/>
      </c>
      <c r="Y43" s="22"/>
      <c r="Z43" s="38"/>
      <c r="AA43" s="38"/>
      <c r="AB43" s="23"/>
      <c r="AC43" s="23"/>
      <c r="AD43" s="12"/>
      <c r="AE43" s="24"/>
    </row>
    <row r="44" spans="3:31" x14ac:dyDescent="0.2">
      <c r="C44" s="95">
        <f t="shared" si="0"/>
        <v>30</v>
      </c>
      <c r="D44" s="184" t="str">
        <f>IF('Prueba 1'!D44:F44="","",'Prueba 1'!D44:F44)</f>
        <v/>
      </c>
      <c r="E44" s="106"/>
      <c r="F44" s="107"/>
      <c r="G44" s="92"/>
      <c r="H44" s="87" t="str">
        <f t="shared" si="1"/>
        <v/>
      </c>
      <c r="I44" s="92"/>
      <c r="J44" s="87" t="str">
        <f t="shared" si="2"/>
        <v/>
      </c>
      <c r="K44" s="92"/>
      <c r="L44" s="87" t="str">
        <f t="shared" si="3"/>
        <v/>
      </c>
      <c r="M44" s="92"/>
      <c r="N44" s="87" t="str">
        <f t="shared" si="4"/>
        <v/>
      </c>
      <c r="O44" s="92"/>
      <c r="P44" s="87" t="str">
        <f t="shared" si="5"/>
        <v/>
      </c>
      <c r="Q44" s="92"/>
      <c r="R44" s="87" t="str">
        <f t="shared" si="6"/>
        <v/>
      </c>
      <c r="S44" s="93"/>
      <c r="T44" s="87" t="str">
        <f t="shared" si="7"/>
        <v/>
      </c>
      <c r="U44" s="92"/>
      <c r="V44" s="87" t="str">
        <f t="shared" si="8"/>
        <v/>
      </c>
      <c r="W44" s="53" t="str">
        <f t="shared" si="10"/>
        <v/>
      </c>
      <c r="X44" s="55" t="str">
        <f t="shared" si="9"/>
        <v/>
      </c>
      <c r="Y44" s="22"/>
      <c r="Z44" s="38"/>
      <c r="AA44" s="38"/>
      <c r="AB44" s="23"/>
      <c r="AC44" s="23"/>
      <c r="AD44" s="12"/>
      <c r="AE44" s="24"/>
    </row>
    <row r="45" spans="3:31" x14ac:dyDescent="0.2">
      <c r="C45" s="115" t="s">
        <v>29</v>
      </c>
      <c r="D45" s="116"/>
      <c r="E45" s="116"/>
      <c r="F45" s="117"/>
      <c r="G45" s="96" t="s">
        <v>27</v>
      </c>
      <c r="H45" s="96" t="str">
        <f>IF(G11="","",COUNTIF(H15:H44,"D"))</f>
        <v/>
      </c>
      <c r="I45" s="96" t="s">
        <v>27</v>
      </c>
      <c r="J45" s="96" t="str">
        <f>IF(I11="","",COUNTIF(J15:J44,"D"))</f>
        <v/>
      </c>
      <c r="K45" s="96" t="s">
        <v>27</v>
      </c>
      <c r="L45" s="96" t="str">
        <f>IF(K11="","",COUNTIF(L15:L44,"D"))</f>
        <v/>
      </c>
      <c r="M45" s="96" t="s">
        <v>27</v>
      </c>
      <c r="N45" s="96" t="str">
        <f t="shared" ref="N45:V45" si="11">IF(M11="","",COUNTIF(N15:N44,"D"))</f>
        <v/>
      </c>
      <c r="O45" s="96" t="s">
        <v>27</v>
      </c>
      <c r="P45" s="96" t="str">
        <f t="shared" si="11"/>
        <v/>
      </c>
      <c r="Q45" s="96" t="s">
        <v>27</v>
      </c>
      <c r="R45" s="96" t="str">
        <f t="shared" si="11"/>
        <v/>
      </c>
      <c r="S45" s="96" t="s">
        <v>27</v>
      </c>
      <c r="T45" s="96" t="str">
        <f t="shared" si="11"/>
        <v/>
      </c>
      <c r="U45" s="96" t="s">
        <v>27</v>
      </c>
      <c r="V45" s="96" t="str">
        <f t="shared" si="11"/>
        <v/>
      </c>
      <c r="W45" s="110"/>
      <c r="X45" s="111"/>
      <c r="Y45" s="23"/>
      <c r="Z45" s="38"/>
      <c r="AA45" s="38"/>
      <c r="AB45" s="23"/>
      <c r="AC45" s="23"/>
      <c r="AD45" s="12"/>
      <c r="AE45" s="24"/>
    </row>
    <row r="46" spans="3:31" x14ac:dyDescent="0.2">
      <c r="C46" s="112" t="s">
        <v>30</v>
      </c>
      <c r="D46" s="113"/>
      <c r="E46" s="113"/>
      <c r="F46" s="114"/>
      <c r="G46" s="59" t="s">
        <v>28</v>
      </c>
      <c r="H46" s="96" t="str">
        <f>IF(G11="","",COUNTIF(H15:H44,"ND"))</f>
        <v/>
      </c>
      <c r="I46" s="96" t="s">
        <v>28</v>
      </c>
      <c r="J46" s="96" t="str">
        <f>IF(I11="","",COUNTIF(J15:J44,"ND"))</f>
        <v/>
      </c>
      <c r="K46" s="96" t="s">
        <v>28</v>
      </c>
      <c r="L46" s="96" t="str">
        <f>IF(K11="","",COUNTIF(L15:L44,"ND"))</f>
        <v/>
      </c>
      <c r="M46" s="96" t="s">
        <v>28</v>
      </c>
      <c r="N46" s="96" t="str">
        <f t="shared" ref="N46:V46" si="12">IF(M11="","",COUNTIF(N15:N44,"ND"))</f>
        <v/>
      </c>
      <c r="O46" s="96" t="s">
        <v>28</v>
      </c>
      <c r="P46" s="96" t="str">
        <f t="shared" si="12"/>
        <v/>
      </c>
      <c r="Q46" s="96" t="s">
        <v>28</v>
      </c>
      <c r="R46" s="96" t="str">
        <f t="shared" si="12"/>
        <v/>
      </c>
      <c r="S46" s="96" t="s">
        <v>28</v>
      </c>
      <c r="T46" s="96" t="str">
        <f t="shared" si="12"/>
        <v/>
      </c>
      <c r="U46" s="96" t="s">
        <v>28</v>
      </c>
      <c r="V46" s="96" t="str">
        <f t="shared" si="12"/>
        <v/>
      </c>
      <c r="W46" s="110"/>
      <c r="X46" s="110"/>
      <c r="Y46" s="23"/>
      <c r="Z46" s="38"/>
      <c r="AA46" s="38"/>
      <c r="AB46" s="23"/>
      <c r="AC46" s="23"/>
      <c r="AD46" s="12"/>
      <c r="AE46" s="24"/>
    </row>
    <row r="47" spans="3:31" x14ac:dyDescent="0.2">
      <c r="Z47" s="24"/>
      <c r="AA47" s="24"/>
    </row>
  </sheetData>
  <sheetProtection sheet="1" selectLockedCells="1"/>
  <mergeCells count="86">
    <mergeCell ref="C3:AC3"/>
    <mergeCell ref="C4:AC4"/>
    <mergeCell ref="C5:D5"/>
    <mergeCell ref="E5:H5"/>
    <mergeCell ref="L5:T5"/>
    <mergeCell ref="Y5:Z5"/>
    <mergeCell ref="AA5:AC5"/>
    <mergeCell ref="C6:D6"/>
    <mergeCell ref="E6:H6"/>
    <mergeCell ref="Y6:Z6"/>
    <mergeCell ref="AA6:AC6"/>
    <mergeCell ref="C7:D7"/>
    <mergeCell ref="E7:F7"/>
    <mergeCell ref="G7:H7"/>
    <mergeCell ref="Y7:Z7"/>
    <mergeCell ref="AA7:AC7"/>
    <mergeCell ref="G9:V9"/>
    <mergeCell ref="G10:H10"/>
    <mergeCell ref="I10:J10"/>
    <mergeCell ref="K10:L10"/>
    <mergeCell ref="M10:N10"/>
    <mergeCell ref="O10:P10"/>
    <mergeCell ref="Q10:R10"/>
    <mergeCell ref="S10:T10"/>
    <mergeCell ref="U10:V10"/>
    <mergeCell ref="C13:F14"/>
    <mergeCell ref="W13:W14"/>
    <mergeCell ref="X13:X14"/>
    <mergeCell ref="Y13:AC14"/>
    <mergeCell ref="G11:H11"/>
    <mergeCell ref="I11:J11"/>
    <mergeCell ref="K11:L11"/>
    <mergeCell ref="M11:N11"/>
    <mergeCell ref="O11:P11"/>
    <mergeCell ref="Q11:R11"/>
    <mergeCell ref="S11:T11"/>
    <mergeCell ref="U11:V11"/>
    <mergeCell ref="D15:F15"/>
    <mergeCell ref="D16:F16"/>
    <mergeCell ref="AB16:AC16"/>
    <mergeCell ref="D17:F17"/>
    <mergeCell ref="AB17:AC17"/>
    <mergeCell ref="D18:F18"/>
    <mergeCell ref="AB18:AC18"/>
    <mergeCell ref="D19:F19"/>
    <mergeCell ref="AB19:AC19"/>
    <mergeCell ref="D20:F20"/>
    <mergeCell ref="AB20:AC20"/>
    <mergeCell ref="D21:F21"/>
    <mergeCell ref="AB21:AC21"/>
    <mergeCell ref="D22:F22"/>
    <mergeCell ref="AB22:AC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Z33:AC33"/>
    <mergeCell ref="D34:F34"/>
    <mergeCell ref="Z34:AC34"/>
    <mergeCell ref="D35:F35"/>
    <mergeCell ref="Z35:AC35"/>
    <mergeCell ref="D36:F36"/>
    <mergeCell ref="Z36:AC36"/>
    <mergeCell ref="D37:F37"/>
    <mergeCell ref="Z37:AC37"/>
    <mergeCell ref="D38:F38"/>
    <mergeCell ref="Z38:AC38"/>
    <mergeCell ref="D39:F39"/>
    <mergeCell ref="Z39:AC39"/>
    <mergeCell ref="D40:F40"/>
    <mergeCell ref="Z40:AC40"/>
    <mergeCell ref="D41:F41"/>
    <mergeCell ref="Z41:AC41"/>
    <mergeCell ref="D42:F42"/>
    <mergeCell ref="D43:F43"/>
    <mergeCell ref="D44:F44"/>
    <mergeCell ref="C45:F45"/>
    <mergeCell ref="W45:X46"/>
    <mergeCell ref="C46:F46"/>
  </mergeCells>
  <conditionalFormatting sqref="J16:J44 L16:L44 N16:N44 P16:P44 R16:R44 T16:T44 I15:V15 V16:V44 H15:H46 I45:V46">
    <cfRule type="cellIs" dxfId="13" priority="1" stopIfTrue="1" operator="equal">
      <formula>"ND"</formula>
    </cfRule>
    <cfRule type="cellIs" dxfId="12" priority="2" stopIfTrue="1" operator="equal">
      <formula>"ND"</formula>
    </cfRule>
  </conditionalFormatting>
  <dataValidations count="1">
    <dataValidation type="whole" allowBlank="1" showInputMessage="1" showErrorMessage="1" prompt="Escribe solamente el valor en números, Ej. 40. NO escriba 40 PTS." sqref="F8:F9 E7:E9 G8:H8">
      <formula1>0</formula1>
      <formula2>500</formula2>
    </dataValidation>
  </dataValidations>
  <printOptions horizontalCentered="1" verticalCentered="1"/>
  <pageMargins left="0.25" right="0.25" top="0.25" bottom="0.25" header="0" footer="0"/>
  <pageSetup paperSize="5" scale="87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Prueba 1</vt:lpstr>
      <vt:lpstr>Prueba 2</vt:lpstr>
      <vt:lpstr>Prueba 3</vt:lpstr>
      <vt:lpstr>Prueba 4</vt:lpstr>
      <vt:lpstr>Prueba 5</vt:lpstr>
      <vt:lpstr>Prueba 6</vt:lpstr>
      <vt:lpstr>Prueba 7</vt:lpstr>
      <vt:lpstr>Prueba 8</vt:lpstr>
      <vt:lpstr>Prueba 9</vt:lpstr>
      <vt:lpstr>Prueba 10</vt:lpstr>
      <vt:lpstr>Prueba 11</vt:lpstr>
      <vt:lpstr>Prueba 12</vt:lpstr>
      <vt:lpstr>Prueba 13</vt:lpstr>
      <vt:lpstr>Prueba 14</vt:lpstr>
      <vt:lpstr>Prueba 15</vt:lpstr>
      <vt:lpstr>'Prueba 1'!Print_Area</vt:lpstr>
      <vt:lpstr>'Prueba 10'!Print_Area</vt:lpstr>
      <vt:lpstr>'Prueba 11'!Print_Area</vt:lpstr>
      <vt:lpstr>'Prueba 12'!Print_Area</vt:lpstr>
      <vt:lpstr>'Prueba 13'!Print_Area</vt:lpstr>
      <vt:lpstr>'Prueba 14'!Print_Area</vt:lpstr>
      <vt:lpstr>'Prueba 15'!Print_Area</vt:lpstr>
      <vt:lpstr>'Prueba 2'!Print_Area</vt:lpstr>
      <vt:lpstr>'Prueba 3'!Print_Area</vt:lpstr>
      <vt:lpstr>'Prueba 4'!Print_Area</vt:lpstr>
      <vt:lpstr>'Prueba 5'!Print_Area</vt:lpstr>
      <vt:lpstr>'Prueba 6'!Print_Area</vt:lpstr>
      <vt:lpstr>'Prueba 7'!Print_Area</vt:lpstr>
      <vt:lpstr>'Prueba 8'!Print_Area</vt:lpstr>
      <vt:lpstr>'Prueba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de Tabulaciones</dc:title>
  <dc:creator>Julio A. Quiñones</dc:creator>
  <dc:description>Director Esc. Dr. Carlos González</dc:description>
  <cp:lastModifiedBy>Wilane 2016</cp:lastModifiedBy>
  <cp:lastPrinted>2011-09-28T13:13:22Z</cp:lastPrinted>
  <dcterms:created xsi:type="dcterms:W3CDTF">1998-02-04T14:09:51Z</dcterms:created>
  <dcterms:modified xsi:type="dcterms:W3CDTF">2013-05-21T02:34:20Z</dcterms:modified>
</cp:coreProperties>
</file>